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70" yWindow="80" windowWidth="18900" windowHeight="7340"/>
  </bookViews>
  <sheets>
    <sheet name="Inhalt" sheetId="1" r:id="rId1"/>
    <sheet name="Tab. 1.1" sheetId="2" r:id="rId2"/>
    <sheet name="Tab. 1.2" sheetId="112" r:id="rId3"/>
    <sheet name="Tab. 1.2-1" sheetId="113" r:id="rId4"/>
    <sheet name="Tab. 1.2-2" sheetId="114" r:id="rId5"/>
    <sheet name="Tab. 1.2-3" sheetId="115" r:id="rId6"/>
    <sheet name="Tab. 1.2-4" sheetId="116" r:id="rId7"/>
    <sheet name="Tab. 1.2-5" sheetId="117" r:id="rId8"/>
    <sheet name="Tab. 1.2-6" sheetId="118" r:id="rId9"/>
    <sheet name="Tab. 1.3" sheetId="6" r:id="rId10"/>
    <sheet name="Tab. 1.4" sheetId="62" r:id="rId11"/>
    <sheet name="Tab. 1.4-1" sheetId="8" r:id="rId12"/>
    <sheet name="Tab. 1.4-2" sheetId="7" r:id="rId13"/>
    <sheet name="Tab. 1.4-3" sheetId="9" r:id="rId14"/>
    <sheet name="Tab. 1.4-4" sheetId="10" r:id="rId15"/>
    <sheet name="Tab. 1.4-5" sheetId="11" r:id="rId16"/>
    <sheet name="Tab. 1.4-6" sheetId="12" r:id="rId17"/>
    <sheet name="Tab. 1.5" sheetId="13" r:id="rId18"/>
    <sheet name="Tab. 1.6" sheetId="3" r:id="rId19"/>
    <sheet name="Tab. 1.7" sheetId="20" r:id="rId20"/>
    <sheet name="Tab. 1.8" sheetId="90" r:id="rId21"/>
    <sheet name="Tab. 1.9" sheetId="22" r:id="rId22"/>
    <sheet name="Tab. 1.9-1" sheetId="46" r:id="rId23"/>
    <sheet name="Tab. 1.9-2" sheetId="41" r:id="rId24"/>
    <sheet name="Tab. 1.9-3" sheetId="42" r:id="rId25"/>
    <sheet name="Tab. 1.9-4" sheetId="43" r:id="rId26"/>
    <sheet name="Tab. 1.9-5" sheetId="44" r:id="rId27"/>
    <sheet name="Tab. 1.9-6" sheetId="45" r:id="rId28"/>
    <sheet name="Tab. 1.10" sheetId="89" r:id="rId29"/>
    <sheet name="Tab. 1.11" sheetId="21" r:id="rId30"/>
    <sheet name="Tab. 1.12" sheetId="91" r:id="rId31"/>
    <sheet name="Tab. 1.12-1" sheetId="92" r:id="rId32"/>
    <sheet name="Tab. 1.12-2" sheetId="93" r:id="rId33"/>
    <sheet name="Tab. 1.12-3" sheetId="94" r:id="rId34"/>
    <sheet name="Tab. 1.12-4" sheetId="95" r:id="rId35"/>
    <sheet name="Tab. 1.12-5" sheetId="96" r:id="rId36"/>
    <sheet name="Tab. 1.12-6" sheetId="97" r:id="rId37"/>
    <sheet name="Tab. 1.13" sheetId="99" r:id="rId38"/>
    <sheet name="Tab. 1.14" sheetId="25" r:id="rId39"/>
    <sheet name="Tab. 1.14-1" sheetId="63" r:id="rId40"/>
    <sheet name="Tab. 1.14-2" sheetId="64" r:id="rId41"/>
    <sheet name="Tab. 1.14-3" sheetId="65" r:id="rId42"/>
    <sheet name="Tab. 1.14-4" sheetId="66" r:id="rId43"/>
    <sheet name="Tab. 1.14-5" sheetId="67" r:id="rId44"/>
    <sheet name="Tab. 1.14-6" sheetId="68" r:id="rId45"/>
    <sheet name="Tab. 1.15" sheetId="100" r:id="rId46"/>
    <sheet name="Tab. 1.16" sheetId="26" r:id="rId47"/>
    <sheet name="Tab. 1.17" sheetId="69" r:id="rId48"/>
    <sheet name="Tab. 1.18" sheetId="48" r:id="rId49"/>
    <sheet name="Tab. 1.18-1" sheetId="50" r:id="rId50"/>
    <sheet name="Tab. 1.18-2" sheetId="51" r:id="rId51"/>
    <sheet name="Tab. 1.18-3" sheetId="52" r:id="rId52"/>
    <sheet name="Tab. 1.18-4" sheetId="53" r:id="rId53"/>
    <sheet name="Tab. 1.18-5" sheetId="54" r:id="rId54"/>
    <sheet name="Tab. 1.18-6" sheetId="55" r:id="rId55"/>
    <sheet name="Tab. 1.19" sheetId="120" r:id="rId56"/>
    <sheet name="Tab. 1.19-1" sheetId="121" r:id="rId57"/>
    <sheet name="Tab. 1.19-2" sheetId="122" r:id="rId58"/>
    <sheet name="Tab. 1.19-3" sheetId="123" r:id="rId59"/>
    <sheet name="Tab. 1.19-4" sheetId="124" r:id="rId60"/>
    <sheet name="Tab. 1.19-5" sheetId="125" r:id="rId61"/>
    <sheet name="Tab. 1.19-6" sheetId="126" r:id="rId62"/>
    <sheet name="Tab. 1.20" sheetId="98" r:id="rId63"/>
    <sheet name="Tab. 1.21" sheetId="28" r:id="rId64"/>
    <sheet name="Tab. 1.21-1" sheetId="70" r:id="rId65"/>
    <sheet name="Tab. 1.21-2" sheetId="71" r:id="rId66"/>
    <sheet name="Tab. 1.21-3" sheetId="72" r:id="rId67"/>
    <sheet name="Tab. 1.21-4" sheetId="73" r:id="rId68"/>
    <sheet name="Tab. 1.21-5" sheetId="74" r:id="rId69"/>
    <sheet name="Tab. 1.21-6" sheetId="75" r:id="rId70"/>
    <sheet name="Tab. 1.22" sheetId="101" r:id="rId71"/>
    <sheet name="Tab. 1.23" sheetId="31" r:id="rId72"/>
    <sheet name="Tab. 1.24" sheetId="102" r:id="rId73"/>
    <sheet name="Tab. 1.25" sheetId="32" r:id="rId74"/>
    <sheet name="Tab. 1.26" sheetId="35" r:id="rId75"/>
    <sheet name="Tab. 1.26-1" sheetId="78" r:id="rId76"/>
    <sheet name="Tab. 1.26-2" sheetId="77" r:id="rId77"/>
    <sheet name="Tab. 1.26-3" sheetId="79" r:id="rId78"/>
    <sheet name="Tab. 1.26-4" sheetId="80" r:id="rId79"/>
    <sheet name="Tab. 1.26-5" sheetId="81" r:id="rId80"/>
    <sheet name="Tab. 1.26-6" sheetId="82" r:id="rId81"/>
    <sheet name="Tab. 1.27" sheetId="76" r:id="rId82"/>
    <sheet name="Tab. 1.27-1" sheetId="83" r:id="rId83"/>
    <sheet name="Tab. 1.27-2" sheetId="37" r:id="rId84"/>
    <sheet name="Tab. 1.27-3" sheetId="84" r:id="rId85"/>
    <sheet name="Tab. 1.27-4" sheetId="85" r:id="rId86"/>
    <sheet name="Tab. 1.27-5" sheetId="86" r:id="rId87"/>
    <sheet name="Tab. 1.27-6" sheetId="87" r:id="rId88"/>
    <sheet name="Tab. 1.28" sheetId="103" r:id="rId89"/>
    <sheet name="Tab. 1.29" sheetId="104" r:id="rId90"/>
    <sheet name="Tab. 1.29-1" sheetId="105" r:id="rId91"/>
    <sheet name="Tab. 1.29-2" sheetId="106" r:id="rId92"/>
    <sheet name="Tab. 1.29-3" sheetId="107" r:id="rId93"/>
    <sheet name="Tab. 1.29-4" sheetId="108" r:id="rId94"/>
    <sheet name="Tab. 1.29-5" sheetId="109" r:id="rId95"/>
    <sheet name="Tab. 1.29-6" sheetId="110" r:id="rId96"/>
    <sheet name="Tab. 1.30" sheetId="4" r:id="rId97"/>
    <sheet name="Tab. 1.31" sheetId="88" r:id="rId98"/>
    <sheet name="Tab. 1.31-1" sheetId="15" r:id="rId99"/>
    <sheet name="Tab. 1.31-2" sheetId="5" r:id="rId100"/>
    <sheet name="Tab. 1.31-3" sheetId="16" r:id="rId101"/>
    <sheet name="Tab. 1.31-4" sheetId="17" r:id="rId102"/>
    <sheet name="Tab. 1.31-5" sheetId="18" r:id="rId103"/>
    <sheet name="Tab. 1.31-6" sheetId="19" r:id="rId104"/>
  </sheets>
  <definedNames>
    <definedName name="_Ref206730955" localSheetId="9">'Tab. 1.3'!$A$3</definedName>
    <definedName name="_Ref206733979" localSheetId="2">'Tab. 1.2'!$A$3</definedName>
    <definedName name="_Ref206733979" localSheetId="3">'Tab. 1.2-1'!$A$3</definedName>
    <definedName name="_Ref206733979" localSheetId="4">'Tab. 1.2-2'!$A$3</definedName>
    <definedName name="_Ref206733979" localSheetId="5">'Tab. 1.2-3'!$A$3</definedName>
    <definedName name="_Ref206733979" localSheetId="6">'Tab. 1.2-4'!$A$3</definedName>
    <definedName name="_Ref206733979" localSheetId="7">'Tab. 1.2-5'!$A$3</definedName>
    <definedName name="_Ref206733979" localSheetId="8">'Tab. 1.2-6'!$A$3</definedName>
    <definedName name="_Ref206733979" localSheetId="10">'Tab. 1.4'!$A$3</definedName>
    <definedName name="_Ref206733979" localSheetId="11">'Tab. 1.4-1'!$A$3</definedName>
    <definedName name="_Ref206733979" localSheetId="12">'Tab. 1.4-2'!$A$3</definedName>
    <definedName name="_Ref206733979" localSheetId="13">'Tab. 1.4-3'!$A$3</definedName>
    <definedName name="_Ref206733979" localSheetId="14">'Tab. 1.4-4'!$A$3</definedName>
    <definedName name="_Ref206733979" localSheetId="15">'Tab. 1.4-5'!$A$3</definedName>
    <definedName name="_Ref206733979" localSheetId="16">'Tab. 1.4-6'!$A$3</definedName>
    <definedName name="_Ref206733979" localSheetId="17">'Tab. 1.5'!$A$3</definedName>
    <definedName name="_Ref292622715" localSheetId="96">'Tab. 1.30'!$A$3</definedName>
    <definedName name="_Ref292623539" localSheetId="37">'Tab. 1.13'!$A$3</definedName>
    <definedName name="_Ref292623539" localSheetId="38">'Tab. 1.14'!$A$3</definedName>
    <definedName name="_Ref292623539" localSheetId="39">'Tab. 1.14-1'!$A$3</definedName>
    <definedName name="_Ref292623539" localSheetId="40">'Tab. 1.14-2'!$A$3</definedName>
    <definedName name="_Ref292623539" localSheetId="41">'Tab. 1.14-3'!$A$3</definedName>
    <definedName name="_Ref292623539" localSheetId="42">'Tab. 1.14-4'!$A$3</definedName>
    <definedName name="_Ref292623539" localSheetId="43">'Tab. 1.14-5'!$A$3</definedName>
    <definedName name="_Ref292623539" localSheetId="44">'Tab. 1.14-6'!$A$3</definedName>
    <definedName name="_Ref292623539" localSheetId="45">'Tab. 1.15'!$A$3</definedName>
    <definedName name="_Ref292623539" localSheetId="46">'Tab. 1.16'!$A$3</definedName>
    <definedName name="_Ref292623539" localSheetId="55">'Tab. 1.19'!$A$3</definedName>
    <definedName name="_Ref292623539" localSheetId="56">'Tab. 1.19-1'!$A$3</definedName>
    <definedName name="_Ref292623539" localSheetId="57">'Tab. 1.19-2'!$A$3</definedName>
    <definedName name="_Ref292623539" localSheetId="58">'Tab. 1.19-3'!$A$3</definedName>
    <definedName name="_Ref292623539" localSheetId="59">'Tab. 1.19-4'!$A$3</definedName>
    <definedName name="_Ref292623539" localSheetId="60">'Tab. 1.19-5'!$A$3</definedName>
    <definedName name="_Ref292623539" localSheetId="61">'Tab. 1.19-6'!$A$3</definedName>
    <definedName name="_Ref292623539" localSheetId="97">'Tab. 1.31'!$A$3</definedName>
    <definedName name="_Ref292623539" localSheetId="98">'Tab. 1.31-1'!$A$3</definedName>
    <definedName name="_Ref292623539" localSheetId="99">'Tab. 1.31-2'!$A$3</definedName>
    <definedName name="_Ref292623539" localSheetId="100">'Tab. 1.31-3'!$A$3</definedName>
    <definedName name="_Ref292623539" localSheetId="101">'Tab. 1.31-4'!$A$3</definedName>
    <definedName name="_Ref292623539" localSheetId="102">'Tab. 1.31-5'!$A$3</definedName>
    <definedName name="_Ref292623539" localSheetId="103">'Tab. 1.31-6'!$A$3</definedName>
  </definedNames>
  <calcPr calcId="145621"/>
</workbook>
</file>

<file path=xl/calcChain.xml><?xml version="1.0" encoding="utf-8"?>
<calcChain xmlns="http://schemas.openxmlformats.org/spreadsheetml/2006/main">
  <c r="D20" i="48" l="1"/>
  <c r="C46" i="5" l="1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57" i="25"/>
  <c r="N16" i="31" l="1"/>
  <c r="P16" i="31"/>
  <c r="R16" i="31"/>
  <c r="T16" i="31"/>
  <c r="T20" i="31"/>
  <c r="R20" i="31"/>
  <c r="P20" i="31"/>
  <c r="N20" i="31"/>
  <c r="N24" i="31"/>
  <c r="P24" i="31"/>
  <c r="R24" i="31"/>
  <c r="T24" i="31"/>
  <c r="T28" i="31"/>
  <c r="R28" i="31"/>
  <c r="P28" i="31"/>
  <c r="N28" i="31"/>
  <c r="N32" i="31"/>
  <c r="P32" i="31"/>
  <c r="R32" i="31"/>
  <c r="T32" i="31"/>
  <c r="T36" i="31"/>
  <c r="R36" i="31"/>
  <c r="P36" i="31"/>
  <c r="N36" i="31"/>
  <c r="L36" i="31"/>
  <c r="J36" i="31"/>
  <c r="H36" i="31"/>
  <c r="F36" i="31"/>
  <c r="D36" i="31"/>
  <c r="L32" i="31"/>
  <c r="J32" i="31"/>
  <c r="H32" i="31"/>
  <c r="F32" i="31"/>
  <c r="D32" i="31"/>
  <c r="L28" i="31"/>
  <c r="J28" i="31"/>
  <c r="H28" i="31"/>
  <c r="F28" i="31"/>
  <c r="D28" i="31"/>
  <c r="L24" i="31"/>
  <c r="J24" i="31"/>
  <c r="H24" i="31"/>
  <c r="F24" i="31"/>
  <c r="D24" i="31"/>
  <c r="L20" i="31"/>
  <c r="J20" i="31"/>
  <c r="H20" i="31"/>
  <c r="F20" i="31"/>
  <c r="D20" i="31"/>
  <c r="L16" i="31"/>
  <c r="J16" i="31"/>
  <c r="H16" i="31"/>
  <c r="F16" i="31"/>
  <c r="D16" i="31"/>
  <c r="S12" i="31"/>
  <c r="B48" i="101"/>
  <c r="B20" i="78" l="1"/>
  <c r="B19" i="78"/>
  <c r="K23" i="78" s="1"/>
  <c r="B20" i="35"/>
  <c r="B19" i="35"/>
  <c r="B20" i="82"/>
  <c r="H24" i="82" s="1"/>
  <c r="B19" i="82"/>
  <c r="B20" i="81"/>
  <c r="J24" i="81" s="1"/>
  <c r="B19" i="81"/>
  <c r="I23" i="81" s="1"/>
  <c r="B20" i="80"/>
  <c r="J24" i="80" s="1"/>
  <c r="B19" i="80"/>
  <c r="I23" i="80" s="1"/>
  <c r="B20" i="79"/>
  <c r="B19" i="79"/>
  <c r="B20" i="77"/>
  <c r="B18" i="77" s="1"/>
  <c r="B19" i="77"/>
  <c r="I23" i="77" s="1"/>
  <c r="L29" i="82"/>
  <c r="K29" i="82"/>
  <c r="J29" i="82"/>
  <c r="I29" i="82"/>
  <c r="H29" i="82"/>
  <c r="G29" i="82"/>
  <c r="F29" i="82"/>
  <c r="E29" i="82"/>
  <c r="D29" i="82"/>
  <c r="C29" i="82"/>
  <c r="L28" i="82"/>
  <c r="K28" i="82"/>
  <c r="J28" i="82"/>
  <c r="I28" i="82"/>
  <c r="H28" i="82"/>
  <c r="G28" i="82"/>
  <c r="F28" i="82"/>
  <c r="E28" i="82"/>
  <c r="D28" i="82"/>
  <c r="C28" i="82"/>
  <c r="L18" i="82"/>
  <c r="K18" i="82"/>
  <c r="J18" i="82"/>
  <c r="I18" i="82"/>
  <c r="H18" i="82"/>
  <c r="G18" i="82"/>
  <c r="F18" i="82"/>
  <c r="E18" i="82"/>
  <c r="D18" i="82"/>
  <c r="C18" i="82"/>
  <c r="B11" i="82"/>
  <c r="K15" i="82" s="1"/>
  <c r="B10" i="82"/>
  <c r="G14" i="82" s="1"/>
  <c r="L9" i="82"/>
  <c r="K9" i="82"/>
  <c r="J9" i="82"/>
  <c r="I9" i="82"/>
  <c r="H9" i="82"/>
  <c r="G9" i="82"/>
  <c r="F9" i="82"/>
  <c r="E9" i="82"/>
  <c r="D9" i="82"/>
  <c r="C9" i="82"/>
  <c r="L29" i="81"/>
  <c r="K29" i="81"/>
  <c r="J29" i="81"/>
  <c r="I29" i="81"/>
  <c r="H29" i="81"/>
  <c r="G29" i="81"/>
  <c r="F29" i="81"/>
  <c r="E29" i="81"/>
  <c r="D29" i="81"/>
  <c r="C29" i="81"/>
  <c r="L28" i="81"/>
  <c r="K28" i="81"/>
  <c r="J28" i="81"/>
  <c r="I28" i="81"/>
  <c r="H28" i="81"/>
  <c r="G28" i="81"/>
  <c r="F28" i="81"/>
  <c r="E28" i="81"/>
  <c r="D28" i="81"/>
  <c r="C28" i="81"/>
  <c r="L18" i="81"/>
  <c r="K18" i="81"/>
  <c r="J18" i="81"/>
  <c r="I18" i="81"/>
  <c r="H18" i="81"/>
  <c r="G18" i="81"/>
  <c r="F18" i="81"/>
  <c r="E18" i="81"/>
  <c r="D18" i="81"/>
  <c r="C18" i="81"/>
  <c r="B11" i="81"/>
  <c r="K15" i="81" s="1"/>
  <c r="B10" i="81"/>
  <c r="K14" i="81" s="1"/>
  <c r="L9" i="81"/>
  <c r="K9" i="81"/>
  <c r="J9" i="81"/>
  <c r="I9" i="81"/>
  <c r="H9" i="81"/>
  <c r="G9" i="81"/>
  <c r="F9" i="81"/>
  <c r="E9" i="81"/>
  <c r="D9" i="81"/>
  <c r="C9" i="81"/>
  <c r="L29" i="80"/>
  <c r="K29" i="80"/>
  <c r="J29" i="80"/>
  <c r="I29" i="80"/>
  <c r="H29" i="80"/>
  <c r="G29" i="80"/>
  <c r="F29" i="80"/>
  <c r="E29" i="80"/>
  <c r="D29" i="80"/>
  <c r="C29" i="80"/>
  <c r="L28" i="80"/>
  <c r="K28" i="80"/>
  <c r="J28" i="80"/>
  <c r="I28" i="80"/>
  <c r="H28" i="80"/>
  <c r="G28" i="80"/>
  <c r="F28" i="80"/>
  <c r="E28" i="80"/>
  <c r="D28" i="80"/>
  <c r="C28" i="80"/>
  <c r="L18" i="80"/>
  <c r="K18" i="80"/>
  <c r="J18" i="80"/>
  <c r="I18" i="80"/>
  <c r="H18" i="80"/>
  <c r="G18" i="80"/>
  <c r="F18" i="80"/>
  <c r="E18" i="80"/>
  <c r="D18" i="80"/>
  <c r="C18" i="80"/>
  <c r="B11" i="80"/>
  <c r="L15" i="80" s="1"/>
  <c r="B10" i="80"/>
  <c r="K14" i="80" s="1"/>
  <c r="L9" i="80"/>
  <c r="K9" i="80"/>
  <c r="J9" i="80"/>
  <c r="I9" i="80"/>
  <c r="H9" i="80"/>
  <c r="G9" i="80"/>
  <c r="F9" i="80"/>
  <c r="E9" i="80"/>
  <c r="D9" i="80"/>
  <c r="C9" i="80"/>
  <c r="L29" i="79"/>
  <c r="K29" i="79"/>
  <c r="J29" i="79"/>
  <c r="I29" i="79"/>
  <c r="H29" i="79"/>
  <c r="G29" i="79"/>
  <c r="F29" i="79"/>
  <c r="E29" i="79"/>
  <c r="D29" i="79"/>
  <c r="C29" i="79"/>
  <c r="L28" i="79"/>
  <c r="K28" i="79"/>
  <c r="J28" i="79"/>
  <c r="I28" i="79"/>
  <c r="H28" i="79"/>
  <c r="G28" i="79"/>
  <c r="F28" i="79"/>
  <c r="E28" i="79"/>
  <c r="D28" i="79"/>
  <c r="C28" i="79"/>
  <c r="J24" i="79"/>
  <c r="I23" i="79"/>
  <c r="L18" i="79"/>
  <c r="K18" i="79"/>
  <c r="J18" i="79"/>
  <c r="I18" i="79"/>
  <c r="H18" i="79"/>
  <c r="G18" i="79"/>
  <c r="F18" i="79"/>
  <c r="E18" i="79"/>
  <c r="D18" i="79"/>
  <c r="C18" i="79"/>
  <c r="B11" i="79"/>
  <c r="L15" i="79" s="1"/>
  <c r="B10" i="79"/>
  <c r="I14" i="79" s="1"/>
  <c r="L9" i="79"/>
  <c r="K9" i="79"/>
  <c r="K27" i="79" s="1"/>
  <c r="J9" i="79"/>
  <c r="I9" i="79"/>
  <c r="H9" i="79"/>
  <c r="G9" i="79"/>
  <c r="G27" i="79" s="1"/>
  <c r="F9" i="79"/>
  <c r="E9" i="79"/>
  <c r="D9" i="79"/>
  <c r="C9" i="79"/>
  <c r="C27" i="79" s="1"/>
  <c r="L29" i="77"/>
  <c r="K29" i="77"/>
  <c r="J29" i="77"/>
  <c r="I29" i="77"/>
  <c r="H29" i="77"/>
  <c r="G29" i="77"/>
  <c r="F29" i="77"/>
  <c r="E29" i="77"/>
  <c r="D29" i="77"/>
  <c r="C29" i="77"/>
  <c r="L28" i="77"/>
  <c r="K28" i="77"/>
  <c r="J28" i="77"/>
  <c r="I28" i="77"/>
  <c r="H28" i="77"/>
  <c r="G28" i="77"/>
  <c r="F28" i="77"/>
  <c r="E28" i="77"/>
  <c r="D28" i="77"/>
  <c r="C28" i="77"/>
  <c r="I24" i="77"/>
  <c r="L18" i="77"/>
  <c r="K18" i="77"/>
  <c r="J18" i="77"/>
  <c r="I18" i="77"/>
  <c r="H18" i="77"/>
  <c r="G18" i="77"/>
  <c r="F18" i="77"/>
  <c r="E18" i="77"/>
  <c r="D18" i="77"/>
  <c r="C18" i="77"/>
  <c r="B11" i="77"/>
  <c r="K15" i="77" s="1"/>
  <c r="B10" i="77"/>
  <c r="G14" i="77" s="1"/>
  <c r="L9" i="77"/>
  <c r="K9" i="77"/>
  <c r="J9" i="77"/>
  <c r="I9" i="77"/>
  <c r="H9" i="77"/>
  <c r="G9" i="77"/>
  <c r="F9" i="77"/>
  <c r="E9" i="77"/>
  <c r="D9" i="77"/>
  <c r="C9" i="77"/>
  <c r="L29" i="35"/>
  <c r="K29" i="35"/>
  <c r="J29" i="35"/>
  <c r="I29" i="35"/>
  <c r="H29" i="35"/>
  <c r="G29" i="35"/>
  <c r="F29" i="35"/>
  <c r="E29" i="35"/>
  <c r="D29" i="35"/>
  <c r="C29" i="35"/>
  <c r="L28" i="35"/>
  <c r="K28" i="35"/>
  <c r="J28" i="35"/>
  <c r="I28" i="35"/>
  <c r="H28" i="35"/>
  <c r="G28" i="35"/>
  <c r="F28" i="35"/>
  <c r="E28" i="35"/>
  <c r="D28" i="35"/>
  <c r="C28" i="35"/>
  <c r="I24" i="35"/>
  <c r="I23" i="35"/>
  <c r="L18" i="35"/>
  <c r="K18" i="35"/>
  <c r="J18" i="35"/>
  <c r="I18" i="35"/>
  <c r="H18" i="35"/>
  <c r="G18" i="35"/>
  <c r="F18" i="35"/>
  <c r="E18" i="35"/>
  <c r="D18" i="35"/>
  <c r="C18" i="35"/>
  <c r="B11" i="35"/>
  <c r="K15" i="35" s="1"/>
  <c r="B10" i="35"/>
  <c r="G14" i="35" s="1"/>
  <c r="L9" i="35"/>
  <c r="K9" i="35"/>
  <c r="J9" i="35"/>
  <c r="I9" i="35"/>
  <c r="H9" i="35"/>
  <c r="G9" i="35"/>
  <c r="F9" i="35"/>
  <c r="E9" i="35"/>
  <c r="D9" i="35"/>
  <c r="C9" i="35"/>
  <c r="B11" i="78"/>
  <c r="K15" i="78" s="1"/>
  <c r="B10" i="78"/>
  <c r="K14" i="78" s="1"/>
  <c r="L29" i="78"/>
  <c r="L28" i="78"/>
  <c r="L18" i="78"/>
  <c r="L14" i="78"/>
  <c r="L9" i="78"/>
  <c r="K29" i="78"/>
  <c r="K28" i="78"/>
  <c r="K18" i="78"/>
  <c r="K9" i="78"/>
  <c r="J29" i="78"/>
  <c r="J28" i="78"/>
  <c r="J18" i="78"/>
  <c r="J9" i="78"/>
  <c r="I29" i="78"/>
  <c r="H29" i="78"/>
  <c r="G29" i="78"/>
  <c r="F29" i="78"/>
  <c r="E29" i="78"/>
  <c r="D29" i="78"/>
  <c r="C29" i="78"/>
  <c r="I28" i="78"/>
  <c r="H28" i="78"/>
  <c r="G28" i="78"/>
  <c r="F28" i="78"/>
  <c r="E28" i="78"/>
  <c r="D28" i="78"/>
  <c r="C28" i="78"/>
  <c r="I24" i="78"/>
  <c r="I18" i="78"/>
  <c r="H18" i="78"/>
  <c r="G18" i="78"/>
  <c r="F18" i="78"/>
  <c r="E18" i="78"/>
  <c r="D18" i="78"/>
  <c r="C18" i="78"/>
  <c r="I9" i="78"/>
  <c r="H9" i="78"/>
  <c r="G9" i="78"/>
  <c r="F9" i="78"/>
  <c r="E9" i="78"/>
  <c r="D9" i="78"/>
  <c r="C9" i="78"/>
  <c r="B9" i="78" s="1"/>
  <c r="B15" i="77" l="1"/>
  <c r="C23" i="78"/>
  <c r="C32" i="78" s="1"/>
  <c r="J23" i="78"/>
  <c r="H23" i="78"/>
  <c r="J24" i="78"/>
  <c r="F24" i="35"/>
  <c r="F33" i="35" s="1"/>
  <c r="H24" i="35"/>
  <c r="B24" i="35"/>
  <c r="J24" i="35"/>
  <c r="D24" i="35"/>
  <c r="D33" i="35" s="1"/>
  <c r="L24" i="35"/>
  <c r="B18" i="35"/>
  <c r="G22" i="35" s="1"/>
  <c r="B24" i="82"/>
  <c r="J24" i="82"/>
  <c r="J33" i="82" s="1"/>
  <c r="D24" i="82"/>
  <c r="L24" i="82"/>
  <c r="F24" i="82"/>
  <c r="I24" i="82"/>
  <c r="B18" i="82"/>
  <c r="C22" i="82" s="1"/>
  <c r="I23" i="82"/>
  <c r="D24" i="81"/>
  <c r="D33" i="81" s="1"/>
  <c r="L24" i="81"/>
  <c r="F24" i="81"/>
  <c r="I24" i="81"/>
  <c r="H24" i="81"/>
  <c r="B24" i="81"/>
  <c r="B18" i="81"/>
  <c r="G22" i="81" s="1"/>
  <c r="B18" i="80"/>
  <c r="D22" i="80" s="1"/>
  <c r="D31" i="80" s="1"/>
  <c r="B18" i="79"/>
  <c r="B24" i="77"/>
  <c r="J24" i="77"/>
  <c r="D24" i="77"/>
  <c r="L24" i="77"/>
  <c r="F24" i="77"/>
  <c r="H24" i="77"/>
  <c r="B18" i="78"/>
  <c r="K22" i="78" s="1"/>
  <c r="L24" i="78"/>
  <c r="K24" i="78"/>
  <c r="K33" i="78" s="1"/>
  <c r="G23" i="78"/>
  <c r="K32" i="78"/>
  <c r="I23" i="78"/>
  <c r="E23" i="78"/>
  <c r="L23" i="78"/>
  <c r="L32" i="78" s="1"/>
  <c r="E15" i="79"/>
  <c r="D15" i="35"/>
  <c r="F15" i="35"/>
  <c r="L15" i="35"/>
  <c r="L33" i="35" s="1"/>
  <c r="H15" i="35"/>
  <c r="B15" i="35"/>
  <c r="J15" i="35"/>
  <c r="J33" i="35" s="1"/>
  <c r="H33" i="35"/>
  <c r="D27" i="35"/>
  <c r="H27" i="35"/>
  <c r="L27" i="35"/>
  <c r="E27" i="35"/>
  <c r="I27" i="35"/>
  <c r="J27" i="35"/>
  <c r="B9" i="35"/>
  <c r="D13" i="35" s="1"/>
  <c r="K27" i="35"/>
  <c r="B15" i="82"/>
  <c r="J15" i="82"/>
  <c r="D15" i="82"/>
  <c r="L15" i="82"/>
  <c r="F27" i="82"/>
  <c r="F15" i="82"/>
  <c r="F33" i="82" s="1"/>
  <c r="C27" i="82"/>
  <c r="G27" i="82"/>
  <c r="H15" i="82"/>
  <c r="H33" i="82" s="1"/>
  <c r="J27" i="82"/>
  <c r="K27" i="82"/>
  <c r="D27" i="82"/>
  <c r="H27" i="82"/>
  <c r="L27" i="82"/>
  <c r="B9" i="82"/>
  <c r="J13" i="82" s="1"/>
  <c r="E27" i="82"/>
  <c r="I27" i="82"/>
  <c r="B15" i="81"/>
  <c r="D15" i="81"/>
  <c r="L15" i="81"/>
  <c r="F15" i="81"/>
  <c r="F33" i="81" s="1"/>
  <c r="H15" i="81"/>
  <c r="J15" i="81"/>
  <c r="J33" i="81" s="1"/>
  <c r="C27" i="81"/>
  <c r="G27" i="81"/>
  <c r="K27" i="81"/>
  <c r="B9" i="81"/>
  <c r="F13" i="81" s="1"/>
  <c r="D27" i="81"/>
  <c r="H27" i="81"/>
  <c r="L27" i="81"/>
  <c r="E27" i="81"/>
  <c r="I27" i="81"/>
  <c r="F27" i="81"/>
  <c r="J27" i="81"/>
  <c r="E27" i="80"/>
  <c r="I27" i="80"/>
  <c r="F27" i="80"/>
  <c r="J27" i="80"/>
  <c r="C27" i="80"/>
  <c r="G27" i="80"/>
  <c r="K27" i="80"/>
  <c r="B9" i="80"/>
  <c r="I15" i="79"/>
  <c r="F27" i="79"/>
  <c r="J27" i="79"/>
  <c r="D14" i="79"/>
  <c r="J13" i="79"/>
  <c r="F14" i="79"/>
  <c r="K14" i="79"/>
  <c r="B9" i="79"/>
  <c r="F13" i="79" s="1"/>
  <c r="G14" i="79"/>
  <c r="B14" i="79"/>
  <c r="L14" i="79"/>
  <c r="C14" i="79"/>
  <c r="H14" i="79"/>
  <c r="E27" i="79"/>
  <c r="I27" i="79"/>
  <c r="J14" i="79"/>
  <c r="F15" i="77"/>
  <c r="J15" i="77"/>
  <c r="H15" i="77"/>
  <c r="D15" i="77"/>
  <c r="D33" i="77" s="1"/>
  <c r="L15" i="77"/>
  <c r="L33" i="77" s="1"/>
  <c r="E27" i="77"/>
  <c r="I27" i="77"/>
  <c r="F27" i="77"/>
  <c r="J27" i="77"/>
  <c r="C27" i="77"/>
  <c r="G27" i="77"/>
  <c r="K27" i="77"/>
  <c r="B9" i="77"/>
  <c r="B13" i="77" s="1"/>
  <c r="D27" i="77"/>
  <c r="H27" i="77"/>
  <c r="L27" i="77"/>
  <c r="B13" i="80"/>
  <c r="J14" i="78"/>
  <c r="G27" i="78"/>
  <c r="E27" i="78"/>
  <c r="I27" i="78"/>
  <c r="L15" i="78"/>
  <c r="L33" i="78" s="1"/>
  <c r="G15" i="78"/>
  <c r="L13" i="82"/>
  <c r="H13" i="82"/>
  <c r="G13" i="82"/>
  <c r="K13" i="82"/>
  <c r="K14" i="82"/>
  <c r="C13" i="82"/>
  <c r="D14" i="82"/>
  <c r="H14" i="82"/>
  <c r="L14" i="82"/>
  <c r="E15" i="82"/>
  <c r="I15" i="82"/>
  <c r="E22" i="82"/>
  <c r="B23" i="82"/>
  <c r="F23" i="82"/>
  <c r="J23" i="82"/>
  <c r="C24" i="82"/>
  <c r="G24" i="82"/>
  <c r="K24" i="82"/>
  <c r="K33" i="82" s="1"/>
  <c r="B29" i="82"/>
  <c r="E14" i="82"/>
  <c r="C23" i="82"/>
  <c r="G23" i="82"/>
  <c r="G32" i="82" s="1"/>
  <c r="K23" i="82"/>
  <c r="B28" i="82"/>
  <c r="I14" i="82"/>
  <c r="B14" i="82"/>
  <c r="F14" i="82"/>
  <c r="J14" i="82"/>
  <c r="C15" i="82"/>
  <c r="G15" i="82"/>
  <c r="D23" i="82"/>
  <c r="D32" i="82" s="1"/>
  <c r="H23" i="82"/>
  <c r="H32" i="82" s="1"/>
  <c r="L23" i="82"/>
  <c r="E24" i="82"/>
  <c r="C14" i="82"/>
  <c r="E23" i="82"/>
  <c r="E32" i="82" s="1"/>
  <c r="J13" i="81"/>
  <c r="B13" i="81"/>
  <c r="L13" i="81"/>
  <c r="G13" i="81"/>
  <c r="E13" i="81"/>
  <c r="C13" i="81"/>
  <c r="D14" i="81"/>
  <c r="H14" i="81"/>
  <c r="L14" i="81"/>
  <c r="E15" i="81"/>
  <c r="I15" i="81"/>
  <c r="I33" i="81" s="1"/>
  <c r="B23" i="81"/>
  <c r="F23" i="81"/>
  <c r="J23" i="81"/>
  <c r="C24" i="81"/>
  <c r="G24" i="81"/>
  <c r="K24" i="81"/>
  <c r="K33" i="81" s="1"/>
  <c r="B29" i="81"/>
  <c r="E14" i="81"/>
  <c r="C23" i="81"/>
  <c r="G23" i="81"/>
  <c r="K23" i="81"/>
  <c r="K32" i="81" s="1"/>
  <c r="B28" i="81"/>
  <c r="I14" i="81"/>
  <c r="I32" i="81" s="1"/>
  <c r="B14" i="81"/>
  <c r="F14" i="81"/>
  <c r="J14" i="81"/>
  <c r="C15" i="81"/>
  <c r="G15" i="81"/>
  <c r="K22" i="81"/>
  <c r="D23" i="81"/>
  <c r="D32" i="81" s="1"/>
  <c r="H23" i="81"/>
  <c r="H32" i="81" s="1"/>
  <c r="L23" i="81"/>
  <c r="L32" i="81" s="1"/>
  <c r="E24" i="81"/>
  <c r="C14" i="81"/>
  <c r="G14" i="81"/>
  <c r="E23" i="81"/>
  <c r="G13" i="80"/>
  <c r="K13" i="80"/>
  <c r="D13" i="80"/>
  <c r="H13" i="80"/>
  <c r="L13" i="80"/>
  <c r="E13" i="80"/>
  <c r="I13" i="80"/>
  <c r="F13" i="80"/>
  <c r="J13" i="80"/>
  <c r="C13" i="80"/>
  <c r="D14" i="80"/>
  <c r="H14" i="80"/>
  <c r="L14" i="80"/>
  <c r="E15" i="80"/>
  <c r="I15" i="80"/>
  <c r="I22" i="80"/>
  <c r="B23" i="80"/>
  <c r="F23" i="80"/>
  <c r="J23" i="80"/>
  <c r="C24" i="80"/>
  <c r="G24" i="80"/>
  <c r="K24" i="80"/>
  <c r="D27" i="80"/>
  <c r="H27" i="80"/>
  <c r="L27" i="80"/>
  <c r="B29" i="80"/>
  <c r="E14" i="80"/>
  <c r="I14" i="80"/>
  <c r="I32" i="80" s="1"/>
  <c r="B15" i="80"/>
  <c r="F15" i="80"/>
  <c r="J15" i="80"/>
  <c r="J33" i="80" s="1"/>
  <c r="B22" i="80"/>
  <c r="C23" i="80"/>
  <c r="G23" i="80"/>
  <c r="K23" i="80"/>
  <c r="K32" i="80" s="1"/>
  <c r="D24" i="80"/>
  <c r="H24" i="80"/>
  <c r="L24" i="80"/>
  <c r="L33" i="80" s="1"/>
  <c r="B28" i="80"/>
  <c r="B14" i="80"/>
  <c r="F14" i="80"/>
  <c r="J14" i="80"/>
  <c r="C15" i="80"/>
  <c r="G15" i="80"/>
  <c r="K15" i="80"/>
  <c r="D23" i="80"/>
  <c r="H23" i="80"/>
  <c r="L23" i="80"/>
  <c r="E24" i="80"/>
  <c r="E33" i="80" s="1"/>
  <c r="I24" i="80"/>
  <c r="I33" i="80" s="1"/>
  <c r="C14" i="80"/>
  <c r="G14" i="80"/>
  <c r="D15" i="80"/>
  <c r="H15" i="80"/>
  <c r="E23" i="80"/>
  <c r="B24" i="80"/>
  <c r="F24" i="80"/>
  <c r="F33" i="80" s="1"/>
  <c r="B13" i="79"/>
  <c r="G13" i="79"/>
  <c r="I13" i="79"/>
  <c r="E13" i="79"/>
  <c r="K13" i="79"/>
  <c r="C13" i="79"/>
  <c r="H13" i="79"/>
  <c r="L13" i="79"/>
  <c r="I32" i="79"/>
  <c r="B23" i="79"/>
  <c r="F23" i="79"/>
  <c r="F32" i="79" s="1"/>
  <c r="J23" i="79"/>
  <c r="J32" i="79" s="1"/>
  <c r="C24" i="79"/>
  <c r="G24" i="79"/>
  <c r="G33" i="79" s="1"/>
  <c r="K24" i="79"/>
  <c r="D27" i="79"/>
  <c r="H27" i="79"/>
  <c r="L27" i="79"/>
  <c r="B29" i="79"/>
  <c r="D13" i="79"/>
  <c r="E14" i="79"/>
  <c r="B15" i="79"/>
  <c r="F15" i="79"/>
  <c r="J15" i="79"/>
  <c r="J33" i="79" s="1"/>
  <c r="C23" i="79"/>
  <c r="C32" i="79" s="1"/>
  <c r="G23" i="79"/>
  <c r="G32" i="79" s="1"/>
  <c r="K23" i="79"/>
  <c r="D24" i="79"/>
  <c r="H24" i="79"/>
  <c r="L24" i="79"/>
  <c r="L33" i="79" s="1"/>
  <c r="B28" i="79"/>
  <c r="C15" i="79"/>
  <c r="G15" i="79"/>
  <c r="K15" i="79"/>
  <c r="D23" i="79"/>
  <c r="H23" i="79"/>
  <c r="H32" i="79" s="1"/>
  <c r="L23" i="79"/>
  <c r="E24" i="79"/>
  <c r="E33" i="79" s="1"/>
  <c r="I24" i="79"/>
  <c r="D15" i="79"/>
  <c r="H15" i="79"/>
  <c r="E23" i="79"/>
  <c r="E32" i="79" s="1"/>
  <c r="B24" i="79"/>
  <c r="F24" i="79"/>
  <c r="F33" i="79" s="1"/>
  <c r="J13" i="77"/>
  <c r="H13" i="77"/>
  <c r="D13" i="77"/>
  <c r="G13" i="77"/>
  <c r="E13" i="77"/>
  <c r="C14" i="77"/>
  <c r="K14" i="77"/>
  <c r="C13" i="77"/>
  <c r="D14" i="77"/>
  <c r="H14" i="77"/>
  <c r="L14" i="77"/>
  <c r="E15" i="77"/>
  <c r="I15" i="77"/>
  <c r="I33" i="77" s="1"/>
  <c r="E22" i="77"/>
  <c r="E31" i="77" s="1"/>
  <c r="B23" i="77"/>
  <c r="F23" i="77"/>
  <c r="J23" i="77"/>
  <c r="C24" i="77"/>
  <c r="G24" i="77"/>
  <c r="K24" i="77"/>
  <c r="K33" i="77" s="1"/>
  <c r="B29" i="77"/>
  <c r="E14" i="77"/>
  <c r="I14" i="77"/>
  <c r="I32" i="77" s="1"/>
  <c r="C23" i="77"/>
  <c r="C32" i="77" s="1"/>
  <c r="G23" i="77"/>
  <c r="G32" i="77" s="1"/>
  <c r="K23" i="77"/>
  <c r="B28" i="77"/>
  <c r="B14" i="77"/>
  <c r="F14" i="77"/>
  <c r="J14" i="77"/>
  <c r="C15" i="77"/>
  <c r="G15" i="77"/>
  <c r="C22" i="77"/>
  <c r="G22" i="77"/>
  <c r="G31" i="77" s="1"/>
  <c r="D23" i="77"/>
  <c r="D32" i="77" s="1"/>
  <c r="H23" i="77"/>
  <c r="H32" i="77" s="1"/>
  <c r="L23" i="77"/>
  <c r="E24" i="77"/>
  <c r="E33" i="77" s="1"/>
  <c r="E23" i="77"/>
  <c r="E32" i="77" s="1"/>
  <c r="B13" i="35"/>
  <c r="F27" i="35"/>
  <c r="C27" i="35"/>
  <c r="G27" i="35"/>
  <c r="J13" i="35"/>
  <c r="C14" i="35"/>
  <c r="K14" i="35"/>
  <c r="D14" i="35"/>
  <c r="H14" i="35"/>
  <c r="L14" i="35"/>
  <c r="E15" i="35"/>
  <c r="I15" i="35"/>
  <c r="I33" i="35" s="1"/>
  <c r="B23" i="35"/>
  <c r="F23" i="35"/>
  <c r="J23" i="35"/>
  <c r="C24" i="35"/>
  <c r="G24" i="35"/>
  <c r="K24" i="35"/>
  <c r="K33" i="35" s="1"/>
  <c r="B29" i="35"/>
  <c r="E14" i="35"/>
  <c r="I14" i="35"/>
  <c r="I32" i="35" s="1"/>
  <c r="C23" i="35"/>
  <c r="G23" i="35"/>
  <c r="G32" i="35" s="1"/>
  <c r="K23" i="35"/>
  <c r="B28" i="35"/>
  <c r="B14" i="35"/>
  <c r="F14" i="35"/>
  <c r="J14" i="35"/>
  <c r="C15" i="35"/>
  <c r="G15" i="35"/>
  <c r="D23" i="35"/>
  <c r="H23" i="35"/>
  <c r="L23" i="35"/>
  <c r="E24" i="35"/>
  <c r="E23" i="35"/>
  <c r="E32" i="35" s="1"/>
  <c r="J15" i="78"/>
  <c r="J32" i="78"/>
  <c r="H14" i="78"/>
  <c r="H32" i="78" s="1"/>
  <c r="K27" i="78"/>
  <c r="J27" i="78"/>
  <c r="L27" i="78"/>
  <c r="L22" i="78"/>
  <c r="H27" i="78"/>
  <c r="F27" i="78"/>
  <c r="G14" i="78"/>
  <c r="G32" i="78" s="1"/>
  <c r="D27" i="78"/>
  <c r="B14" i="78"/>
  <c r="C14" i="78"/>
  <c r="I14" i="78"/>
  <c r="I32" i="78" s="1"/>
  <c r="E14" i="78"/>
  <c r="E32" i="78" s="1"/>
  <c r="F14" i="78"/>
  <c r="C15" i="78"/>
  <c r="D14" i="78"/>
  <c r="D15" i="78"/>
  <c r="H15" i="78"/>
  <c r="B23" i="78"/>
  <c r="F23" i="78"/>
  <c r="B24" i="78"/>
  <c r="F24" i="78"/>
  <c r="B28" i="78"/>
  <c r="B29" i="78"/>
  <c r="E15" i="78"/>
  <c r="I15" i="78"/>
  <c r="I33" i="78" s="1"/>
  <c r="C22" i="78"/>
  <c r="C24" i="78"/>
  <c r="C33" i="78" s="1"/>
  <c r="G24" i="78"/>
  <c r="C27" i="78"/>
  <c r="B15" i="78"/>
  <c r="F15" i="78"/>
  <c r="H22" i="78"/>
  <c r="D23" i="78"/>
  <c r="D24" i="78"/>
  <c r="H24" i="78"/>
  <c r="I22" i="78"/>
  <c r="E24" i="78"/>
  <c r="AB20" i="37"/>
  <c r="AB19" i="37"/>
  <c r="AB18" i="37"/>
  <c r="AB17" i="37"/>
  <c r="AB16" i="37"/>
  <c r="AB15" i="37"/>
  <c r="AB14" i="37"/>
  <c r="AB13" i="37"/>
  <c r="AB12" i="37"/>
  <c r="AB11" i="37"/>
  <c r="AA10" i="37"/>
  <c r="AA31" i="37" s="1"/>
  <c r="Z10" i="37"/>
  <c r="Z30" i="37" s="1"/>
  <c r="AB10" i="84"/>
  <c r="AA22" i="85"/>
  <c r="Z22" i="85"/>
  <c r="AB10" i="85"/>
  <c r="AB20" i="86"/>
  <c r="AB19" i="86"/>
  <c r="AB18" i="86"/>
  <c r="AB17" i="86"/>
  <c r="AB16" i="86"/>
  <c r="AB15" i="86"/>
  <c r="AB14" i="86"/>
  <c r="AB13" i="86"/>
  <c r="AB12" i="86"/>
  <c r="AB11" i="86"/>
  <c r="AA10" i="86"/>
  <c r="AA31" i="86" s="1"/>
  <c r="Z10" i="86"/>
  <c r="Z30" i="86" s="1"/>
  <c r="AA22" i="87"/>
  <c r="Z22" i="87"/>
  <c r="AB10" i="87"/>
  <c r="H33" i="77" l="1"/>
  <c r="J33" i="77"/>
  <c r="F33" i="77"/>
  <c r="I33" i="82"/>
  <c r="I32" i="82"/>
  <c r="L33" i="82"/>
  <c r="J33" i="78"/>
  <c r="E22" i="35"/>
  <c r="G22" i="82"/>
  <c r="G31" i="82" s="1"/>
  <c r="K22" i="82"/>
  <c r="D33" i="82"/>
  <c r="E22" i="81"/>
  <c r="E31" i="81" s="1"/>
  <c r="L33" i="81"/>
  <c r="H33" i="81"/>
  <c r="F22" i="80"/>
  <c r="G22" i="80"/>
  <c r="C22" i="80"/>
  <c r="B27" i="80"/>
  <c r="L22" i="80"/>
  <c r="L31" i="80" s="1"/>
  <c r="E22" i="80"/>
  <c r="E31" i="80" s="1"/>
  <c r="H22" i="80"/>
  <c r="H31" i="80" s="1"/>
  <c r="K22" i="80"/>
  <c r="J22" i="80"/>
  <c r="J31" i="80" s="1"/>
  <c r="G22" i="78"/>
  <c r="B22" i="78"/>
  <c r="B27" i="78"/>
  <c r="D22" i="78"/>
  <c r="F22" i="78"/>
  <c r="E22" i="78"/>
  <c r="J22" i="78"/>
  <c r="I13" i="82"/>
  <c r="B13" i="82"/>
  <c r="F13" i="82"/>
  <c r="K32" i="82"/>
  <c r="E13" i="82"/>
  <c r="D13" i="82"/>
  <c r="E32" i="81"/>
  <c r="K13" i="81"/>
  <c r="K31" i="81" s="1"/>
  <c r="D13" i="81"/>
  <c r="I13" i="81"/>
  <c r="H13" i="81"/>
  <c r="E32" i="80"/>
  <c r="H32" i="80"/>
  <c r="D33" i="79"/>
  <c r="C33" i="35"/>
  <c r="I13" i="35"/>
  <c r="K13" i="35"/>
  <c r="F13" i="35"/>
  <c r="L13" i="35"/>
  <c r="D32" i="35"/>
  <c r="K32" i="35"/>
  <c r="G13" i="35"/>
  <c r="H13" i="35"/>
  <c r="G31" i="35"/>
  <c r="L32" i="35"/>
  <c r="C13" i="35"/>
  <c r="E13" i="35"/>
  <c r="E31" i="82"/>
  <c r="E33" i="82"/>
  <c r="K31" i="82"/>
  <c r="G33" i="82"/>
  <c r="J32" i="82"/>
  <c r="C32" i="82"/>
  <c r="E33" i="81"/>
  <c r="C33" i="81"/>
  <c r="G32" i="81"/>
  <c r="F32" i="81"/>
  <c r="K31" i="80"/>
  <c r="L32" i="80"/>
  <c r="G31" i="80"/>
  <c r="D32" i="80"/>
  <c r="C32" i="80"/>
  <c r="J32" i="80"/>
  <c r="I33" i="79"/>
  <c r="C33" i="79"/>
  <c r="L32" i="79"/>
  <c r="D32" i="79"/>
  <c r="K32" i="79"/>
  <c r="C33" i="77"/>
  <c r="L32" i="77"/>
  <c r="K13" i="77"/>
  <c r="L13" i="77"/>
  <c r="I13" i="77"/>
  <c r="F13" i="77"/>
  <c r="F32" i="77"/>
  <c r="K32" i="77"/>
  <c r="C31" i="82"/>
  <c r="G31" i="81"/>
  <c r="C31" i="80"/>
  <c r="C31" i="77"/>
  <c r="K13" i="78"/>
  <c r="K31" i="78" s="1"/>
  <c r="E13" i="78"/>
  <c r="L13" i="78"/>
  <c r="L31" i="78" s="1"/>
  <c r="G33" i="78"/>
  <c r="J13" i="78"/>
  <c r="J31" i="78" s="1"/>
  <c r="F32" i="82"/>
  <c r="L22" i="82"/>
  <c r="L31" i="82" s="1"/>
  <c r="H22" i="82"/>
  <c r="H31" i="82" s="1"/>
  <c r="D22" i="82"/>
  <c r="D31" i="82" s="1"/>
  <c r="B27" i="82"/>
  <c r="J22" i="82"/>
  <c r="J31" i="82" s="1"/>
  <c r="F22" i="82"/>
  <c r="F31" i="82" s="1"/>
  <c r="B22" i="82"/>
  <c r="L32" i="82"/>
  <c r="C33" i="82"/>
  <c r="I22" i="82"/>
  <c r="I31" i="82" s="1"/>
  <c r="C22" i="81"/>
  <c r="C31" i="81" s="1"/>
  <c r="J32" i="81"/>
  <c r="L22" i="81"/>
  <c r="L31" i="81" s="1"/>
  <c r="H22" i="81"/>
  <c r="D22" i="81"/>
  <c r="D31" i="81" s="1"/>
  <c r="B27" i="81"/>
  <c r="J22" i="81"/>
  <c r="J31" i="81" s="1"/>
  <c r="F22" i="81"/>
  <c r="F31" i="81" s="1"/>
  <c r="B22" i="81"/>
  <c r="C32" i="81"/>
  <c r="G33" i="81"/>
  <c r="I22" i="81"/>
  <c r="I31" i="81" s="1"/>
  <c r="F31" i="80"/>
  <c r="G33" i="80"/>
  <c r="G32" i="80"/>
  <c r="C33" i="80"/>
  <c r="I31" i="80"/>
  <c r="H33" i="80"/>
  <c r="D33" i="80"/>
  <c r="K33" i="80"/>
  <c r="F32" i="80"/>
  <c r="B27" i="79"/>
  <c r="K22" i="79"/>
  <c r="K31" i="79" s="1"/>
  <c r="G22" i="79"/>
  <c r="G31" i="79" s="1"/>
  <c r="C22" i="79"/>
  <c r="C31" i="79" s="1"/>
  <c r="B22" i="79"/>
  <c r="J22" i="79"/>
  <c r="J31" i="79" s="1"/>
  <c r="F22" i="79"/>
  <c r="F31" i="79" s="1"/>
  <c r="I22" i="79"/>
  <c r="I31" i="79" s="1"/>
  <c r="E22" i="79"/>
  <c r="E31" i="79" s="1"/>
  <c r="L22" i="79"/>
  <c r="L31" i="79" s="1"/>
  <c r="H22" i="79"/>
  <c r="H31" i="79" s="1"/>
  <c r="H33" i="79"/>
  <c r="K33" i="79"/>
  <c r="D22" i="79"/>
  <c r="D31" i="79" s="1"/>
  <c r="K22" i="77"/>
  <c r="K31" i="77" s="1"/>
  <c r="G33" i="77"/>
  <c r="I22" i="77"/>
  <c r="I31" i="77" s="1"/>
  <c r="J32" i="77"/>
  <c r="L22" i="77"/>
  <c r="L31" i="77" s="1"/>
  <c r="H22" i="77"/>
  <c r="H31" i="77" s="1"/>
  <c r="D22" i="77"/>
  <c r="D31" i="77" s="1"/>
  <c r="B27" i="77"/>
  <c r="J22" i="77"/>
  <c r="J31" i="77" s="1"/>
  <c r="F22" i="77"/>
  <c r="F31" i="77" s="1"/>
  <c r="B22" i="77"/>
  <c r="C32" i="35"/>
  <c r="F32" i="35"/>
  <c r="E33" i="35"/>
  <c r="K22" i="35"/>
  <c r="K31" i="35" s="1"/>
  <c r="G33" i="35"/>
  <c r="I22" i="35"/>
  <c r="I31" i="35" s="1"/>
  <c r="H32" i="35"/>
  <c r="C22" i="35"/>
  <c r="C31" i="35" s="1"/>
  <c r="J32" i="35"/>
  <c r="L22" i="35"/>
  <c r="L31" i="35" s="1"/>
  <c r="H22" i="35"/>
  <c r="H31" i="35" s="1"/>
  <c r="D22" i="35"/>
  <c r="D31" i="35" s="1"/>
  <c r="B27" i="35"/>
  <c r="J22" i="35"/>
  <c r="J31" i="35" s="1"/>
  <c r="F22" i="35"/>
  <c r="F31" i="35" s="1"/>
  <c r="B22" i="35"/>
  <c r="D33" i="78"/>
  <c r="C13" i="78"/>
  <c r="C31" i="78" s="1"/>
  <c r="F32" i="78"/>
  <c r="B13" i="78"/>
  <c r="F13" i="78"/>
  <c r="I13" i="78"/>
  <c r="I31" i="78" s="1"/>
  <c r="H13" i="78"/>
  <c r="H31" i="78" s="1"/>
  <c r="D13" i="78"/>
  <c r="G13" i="78"/>
  <c r="H33" i="78"/>
  <c r="F33" i="78"/>
  <c r="E31" i="78"/>
  <c r="E33" i="78"/>
  <c r="D32" i="78"/>
  <c r="Z25" i="37"/>
  <c r="AA26" i="37"/>
  <c r="Z29" i="37"/>
  <c r="AA30" i="37"/>
  <c r="AB30" i="37" s="1"/>
  <c r="AB10" i="37"/>
  <c r="Z24" i="37"/>
  <c r="AA25" i="37"/>
  <c r="AB25" i="37" s="1"/>
  <c r="Z28" i="37"/>
  <c r="AA29" i="37"/>
  <c r="AB29" i="37" s="1"/>
  <c r="Z32" i="37"/>
  <c r="Z23" i="37"/>
  <c r="AA24" i="37"/>
  <c r="AB24" i="37" s="1"/>
  <c r="Z27" i="37"/>
  <c r="AA28" i="37"/>
  <c r="AB28" i="37" s="1"/>
  <c r="Z31" i="37"/>
  <c r="AB31" i="37" s="1"/>
  <c r="AA32" i="37"/>
  <c r="AB32" i="37" s="1"/>
  <c r="AA23" i="37"/>
  <c r="Z26" i="37"/>
  <c r="AA27" i="37"/>
  <c r="AB27" i="37" s="1"/>
  <c r="Z29" i="86"/>
  <c r="Z25" i="86"/>
  <c r="Z24" i="86"/>
  <c r="AA25" i="86"/>
  <c r="Z28" i="86"/>
  <c r="AA29" i="86"/>
  <c r="Z32" i="86"/>
  <c r="AB10" i="86"/>
  <c r="Z23" i="86"/>
  <c r="AA24" i="86"/>
  <c r="Z27" i="86"/>
  <c r="AA28" i="86"/>
  <c r="Z31" i="86"/>
  <c r="AB31" i="86" s="1"/>
  <c r="AA32" i="86"/>
  <c r="AA26" i="86"/>
  <c r="AA30" i="86"/>
  <c r="AB30" i="86" s="1"/>
  <c r="AA23" i="86"/>
  <c r="Z26" i="86"/>
  <c r="AA27" i="86"/>
  <c r="AB27" i="86" s="1"/>
  <c r="C12" i="31"/>
  <c r="B34" i="31"/>
  <c r="B30" i="31"/>
  <c r="B26" i="31"/>
  <c r="B22" i="31"/>
  <c r="B18" i="31"/>
  <c r="B14" i="31"/>
  <c r="B10" i="31"/>
  <c r="B15" i="31"/>
  <c r="H15" i="31" s="1"/>
  <c r="B19" i="31"/>
  <c r="B23" i="31"/>
  <c r="B27" i="31"/>
  <c r="B31" i="31"/>
  <c r="B35" i="31"/>
  <c r="G55" i="101"/>
  <c r="D11" i="101"/>
  <c r="E11" i="101"/>
  <c r="F11" i="101"/>
  <c r="G11" i="101"/>
  <c r="H11" i="101"/>
  <c r="I11" i="101"/>
  <c r="K11" i="101"/>
  <c r="L11" i="101"/>
  <c r="D12" i="101"/>
  <c r="E12" i="101"/>
  <c r="F12" i="101"/>
  <c r="G12" i="101"/>
  <c r="H12" i="101"/>
  <c r="I12" i="101"/>
  <c r="K12" i="101"/>
  <c r="L12" i="101"/>
  <c r="D13" i="101"/>
  <c r="E13" i="101"/>
  <c r="F13" i="101"/>
  <c r="G13" i="101"/>
  <c r="H13" i="101"/>
  <c r="I13" i="101"/>
  <c r="K13" i="101"/>
  <c r="L13" i="101"/>
  <c r="D14" i="101"/>
  <c r="E14" i="101"/>
  <c r="F14" i="101"/>
  <c r="G14" i="101"/>
  <c r="H14" i="101"/>
  <c r="I14" i="101"/>
  <c r="K14" i="101"/>
  <c r="L14" i="101"/>
  <c r="D15" i="101"/>
  <c r="E15" i="101"/>
  <c r="F15" i="101"/>
  <c r="G15" i="101"/>
  <c r="H15" i="101"/>
  <c r="I15" i="101"/>
  <c r="K15" i="101"/>
  <c r="L15" i="101"/>
  <c r="D16" i="101"/>
  <c r="E16" i="101"/>
  <c r="F16" i="101"/>
  <c r="G16" i="101"/>
  <c r="H16" i="101"/>
  <c r="I16" i="101"/>
  <c r="K16" i="101"/>
  <c r="L16" i="101"/>
  <c r="D17" i="101"/>
  <c r="E17" i="101"/>
  <c r="F17" i="101"/>
  <c r="G17" i="101"/>
  <c r="H17" i="101"/>
  <c r="I17" i="101"/>
  <c r="K17" i="101"/>
  <c r="L17" i="101"/>
  <c r="C17" i="101"/>
  <c r="C16" i="101"/>
  <c r="C15" i="101"/>
  <c r="C14" i="101"/>
  <c r="C13" i="101"/>
  <c r="C12" i="101"/>
  <c r="C11" i="101"/>
  <c r="W22" i="32"/>
  <c r="X31" i="32"/>
  <c r="W31" i="32"/>
  <c r="X30" i="32"/>
  <c r="W30" i="32"/>
  <c r="X29" i="32"/>
  <c r="W29" i="32"/>
  <c r="X28" i="32"/>
  <c r="W28" i="32"/>
  <c r="X27" i="32"/>
  <c r="W27" i="32"/>
  <c r="X26" i="32"/>
  <c r="W26" i="32"/>
  <c r="X25" i="32"/>
  <c r="W25" i="32"/>
  <c r="X24" i="32"/>
  <c r="W24" i="32"/>
  <c r="X23" i="32"/>
  <c r="W23" i="32"/>
  <c r="X22" i="32"/>
  <c r="Y31" i="32"/>
  <c r="Y30" i="32"/>
  <c r="Y29" i="32"/>
  <c r="Y28" i="32"/>
  <c r="Y27" i="32"/>
  <c r="Y26" i="32"/>
  <c r="Y25" i="32"/>
  <c r="Y24" i="32"/>
  <c r="Y23" i="32"/>
  <c r="T22" i="32"/>
  <c r="V31" i="32"/>
  <c r="V30" i="32"/>
  <c r="V29" i="32"/>
  <c r="V28" i="32"/>
  <c r="V27" i="32"/>
  <c r="V26" i="32"/>
  <c r="V25" i="32"/>
  <c r="V24" i="32"/>
  <c r="V23" i="32"/>
  <c r="V22" i="32"/>
  <c r="Y22" i="32" s="1"/>
  <c r="S31" i="32"/>
  <c r="S30" i="32"/>
  <c r="S29" i="32"/>
  <c r="S28" i="32"/>
  <c r="S27" i="32"/>
  <c r="S26" i="32"/>
  <c r="S25" i="32"/>
  <c r="S24" i="32"/>
  <c r="S23" i="32"/>
  <c r="S22" i="32"/>
  <c r="P31" i="32"/>
  <c r="P30" i="32"/>
  <c r="P29" i="32"/>
  <c r="P28" i="32"/>
  <c r="P27" i="32"/>
  <c r="P26" i="32"/>
  <c r="P25" i="32"/>
  <c r="P24" i="32"/>
  <c r="P23" i="32"/>
  <c r="P22" i="32"/>
  <c r="M31" i="32"/>
  <c r="M30" i="32"/>
  <c r="M29" i="32"/>
  <c r="M28" i="32"/>
  <c r="M27" i="32"/>
  <c r="M26" i="32"/>
  <c r="M25" i="32"/>
  <c r="M24" i="32"/>
  <c r="M23" i="32"/>
  <c r="M22" i="32"/>
  <c r="J31" i="32"/>
  <c r="J30" i="32"/>
  <c r="J29" i="32"/>
  <c r="J28" i="32"/>
  <c r="J27" i="32"/>
  <c r="J26" i="32"/>
  <c r="J25" i="32"/>
  <c r="J24" i="32"/>
  <c r="J23" i="32"/>
  <c r="J22" i="32"/>
  <c r="G31" i="32"/>
  <c r="G30" i="32"/>
  <c r="G29" i="32"/>
  <c r="G28" i="32"/>
  <c r="G27" i="32"/>
  <c r="G26" i="32"/>
  <c r="G25" i="32"/>
  <c r="G24" i="32"/>
  <c r="G23" i="32"/>
  <c r="G22" i="32"/>
  <c r="D31" i="32"/>
  <c r="D30" i="32"/>
  <c r="D29" i="32"/>
  <c r="D28" i="32"/>
  <c r="D27" i="32"/>
  <c r="D26" i="32"/>
  <c r="D25" i="32"/>
  <c r="D24" i="32"/>
  <c r="D23" i="32"/>
  <c r="D22" i="32"/>
  <c r="D31" i="78" l="1"/>
  <c r="E31" i="35"/>
  <c r="G31" i="78"/>
  <c r="F31" i="78"/>
  <c r="H31" i="81"/>
  <c r="Z22" i="37"/>
  <c r="AB26" i="37"/>
  <c r="AA22" i="37"/>
  <c r="AB23" i="37"/>
  <c r="Z22" i="86"/>
  <c r="AB25" i="86"/>
  <c r="AB32" i="86"/>
  <c r="AB24" i="86"/>
  <c r="AB29" i="86"/>
  <c r="AA22" i="86"/>
  <c r="AB23" i="86"/>
  <c r="AB28" i="86"/>
  <c r="AB26" i="86"/>
  <c r="AG22" i="87"/>
  <c r="AF22" i="87"/>
  <c r="AD22" i="87"/>
  <c r="AC22" i="87"/>
  <c r="X22" i="87"/>
  <c r="W22" i="87"/>
  <c r="U22" i="87"/>
  <c r="T22" i="87"/>
  <c r="R22" i="87"/>
  <c r="Q22" i="87"/>
  <c r="O22" i="87"/>
  <c r="N22" i="87"/>
  <c r="L22" i="87"/>
  <c r="K22" i="87"/>
  <c r="I22" i="87"/>
  <c r="H22" i="87"/>
  <c r="B29" i="87"/>
  <c r="B28" i="87"/>
  <c r="B27" i="87"/>
  <c r="B26" i="87"/>
  <c r="D20" i="87"/>
  <c r="D19" i="87"/>
  <c r="D18" i="87"/>
  <c r="D17" i="87"/>
  <c r="D16" i="87"/>
  <c r="D15" i="87"/>
  <c r="D14" i="87"/>
  <c r="D13" i="87"/>
  <c r="D12" i="87"/>
  <c r="D11" i="87"/>
  <c r="C10" i="87"/>
  <c r="D10" i="87" s="1"/>
  <c r="B10" i="87"/>
  <c r="B32" i="87" s="1"/>
  <c r="D20" i="86"/>
  <c r="D19" i="86"/>
  <c r="D18" i="86"/>
  <c r="D17" i="86"/>
  <c r="D16" i="86"/>
  <c r="D15" i="86"/>
  <c r="D14" i="86"/>
  <c r="D13" i="86"/>
  <c r="D12" i="86"/>
  <c r="D11" i="86"/>
  <c r="C10" i="86"/>
  <c r="C32" i="86" s="1"/>
  <c r="B10" i="86"/>
  <c r="B28" i="86" s="1"/>
  <c r="B32" i="86"/>
  <c r="C31" i="86"/>
  <c r="B30" i="86"/>
  <c r="C29" i="86"/>
  <c r="B29" i="86"/>
  <c r="C28" i="86"/>
  <c r="C27" i="86"/>
  <c r="B27" i="86"/>
  <c r="C26" i="86"/>
  <c r="C25" i="86"/>
  <c r="C24" i="86"/>
  <c r="B24" i="86"/>
  <c r="C23" i="86"/>
  <c r="C22" i="86"/>
  <c r="B22" i="86"/>
  <c r="AG22" i="85"/>
  <c r="AF22" i="85"/>
  <c r="AD22" i="85"/>
  <c r="AC22" i="85"/>
  <c r="X22" i="85"/>
  <c r="W22" i="85"/>
  <c r="U22" i="85"/>
  <c r="T22" i="85"/>
  <c r="R22" i="85"/>
  <c r="Q22" i="85"/>
  <c r="O22" i="85"/>
  <c r="N22" i="85"/>
  <c r="L22" i="85"/>
  <c r="K22" i="85"/>
  <c r="I22" i="85"/>
  <c r="H22" i="85"/>
  <c r="D20" i="85"/>
  <c r="D19" i="85"/>
  <c r="D18" i="85"/>
  <c r="D17" i="85"/>
  <c r="D16" i="85"/>
  <c r="D15" i="85"/>
  <c r="D14" i="85"/>
  <c r="D13" i="85"/>
  <c r="D12" i="85"/>
  <c r="D11" i="85"/>
  <c r="C10" i="85"/>
  <c r="D10" i="85" s="1"/>
  <c r="B10" i="85"/>
  <c r="B31" i="85" s="1"/>
  <c r="AG32" i="84"/>
  <c r="AG31" i="84"/>
  <c r="AG30" i="84"/>
  <c r="AG29" i="84"/>
  <c r="AG28" i="84"/>
  <c r="AG27" i="84"/>
  <c r="AG26" i="84"/>
  <c r="AG25" i="84"/>
  <c r="AG24" i="84"/>
  <c r="AG23" i="84"/>
  <c r="AG22" i="84" s="1"/>
  <c r="W23" i="84"/>
  <c r="T23" i="84"/>
  <c r="D20" i="84"/>
  <c r="D19" i="84"/>
  <c r="D18" i="84"/>
  <c r="D17" i="84"/>
  <c r="D16" i="84"/>
  <c r="D15" i="84"/>
  <c r="D14" i="84"/>
  <c r="D13" i="84"/>
  <c r="D12" i="84"/>
  <c r="D11" i="84"/>
  <c r="C10" i="84"/>
  <c r="B10" i="84"/>
  <c r="B29" i="84" s="1"/>
  <c r="D20" i="37"/>
  <c r="D19" i="37"/>
  <c r="D18" i="37"/>
  <c r="D17" i="37"/>
  <c r="D16" i="37"/>
  <c r="D15" i="37"/>
  <c r="D14" i="37"/>
  <c r="D13" i="37"/>
  <c r="D12" i="37"/>
  <c r="D11" i="37"/>
  <c r="C10" i="37"/>
  <c r="C28" i="37" s="1"/>
  <c r="B10" i="37"/>
  <c r="B32" i="37" s="1"/>
  <c r="L60" i="101"/>
  <c r="L61" i="101"/>
  <c r="L62" i="101"/>
  <c r="L63" i="101"/>
  <c r="L64" i="101"/>
  <c r="L41" i="101"/>
  <c r="L42" i="101"/>
  <c r="L43" i="101"/>
  <c r="L44" i="101"/>
  <c r="L45" i="101"/>
  <c r="L20" i="101"/>
  <c r="L21" i="101"/>
  <c r="L22" i="101"/>
  <c r="L23" i="101"/>
  <c r="L24" i="101"/>
  <c r="L25" i="101"/>
  <c r="L26" i="101"/>
  <c r="C20" i="101"/>
  <c r="B23" i="83"/>
  <c r="L31" i="31"/>
  <c r="L23" i="31"/>
  <c r="L19" i="31"/>
  <c r="B11" i="31"/>
  <c r="R11" i="31" s="1"/>
  <c r="R10" i="31"/>
  <c r="Q36" i="31"/>
  <c r="R35" i="31"/>
  <c r="R34" i="31"/>
  <c r="Q32" i="31"/>
  <c r="R31" i="31"/>
  <c r="R30" i="31"/>
  <c r="Q28" i="31"/>
  <c r="R27" i="31"/>
  <c r="R26" i="31"/>
  <c r="Q24" i="31"/>
  <c r="R22" i="31"/>
  <c r="Q20" i="31"/>
  <c r="R18" i="31"/>
  <c r="Q16" i="31"/>
  <c r="R15" i="31"/>
  <c r="R14" i="31"/>
  <c r="Q12" i="31"/>
  <c r="K36" i="31"/>
  <c r="L35" i="31"/>
  <c r="L34" i="31"/>
  <c r="K32" i="31"/>
  <c r="L30" i="31"/>
  <c r="K28" i="31"/>
  <c r="L27" i="31"/>
  <c r="L26" i="31"/>
  <c r="K24" i="31"/>
  <c r="L22" i="31"/>
  <c r="K20" i="31"/>
  <c r="L18" i="31"/>
  <c r="K16" i="31"/>
  <c r="L15" i="31"/>
  <c r="L14" i="31"/>
  <c r="K12" i="31"/>
  <c r="L10" i="31"/>
  <c r="M36" i="31"/>
  <c r="N35" i="31"/>
  <c r="N34" i="31"/>
  <c r="M32" i="31"/>
  <c r="N30" i="31"/>
  <c r="M28" i="31"/>
  <c r="N27" i="31"/>
  <c r="N26" i="31"/>
  <c r="M24" i="31"/>
  <c r="N22" i="31"/>
  <c r="M20" i="31"/>
  <c r="N18" i="31"/>
  <c r="M16" i="31"/>
  <c r="N15" i="31"/>
  <c r="N14" i="31"/>
  <c r="M12" i="31"/>
  <c r="N10" i="31"/>
  <c r="P37" i="26"/>
  <c r="O37" i="26"/>
  <c r="N37" i="26"/>
  <c r="M37" i="26"/>
  <c r="G37" i="26"/>
  <c r="K46" i="26" s="1"/>
  <c r="B37" i="26"/>
  <c r="C46" i="26" s="1"/>
  <c r="P36" i="26"/>
  <c r="O36" i="26"/>
  <c r="N36" i="26"/>
  <c r="M36" i="26"/>
  <c r="G36" i="26"/>
  <c r="I45" i="26" s="1"/>
  <c r="B36" i="26"/>
  <c r="E45" i="26" s="1"/>
  <c r="P35" i="26"/>
  <c r="O35" i="26"/>
  <c r="N35" i="26"/>
  <c r="M35" i="26"/>
  <c r="G35" i="26"/>
  <c r="K44" i="26" s="1"/>
  <c r="B35" i="26"/>
  <c r="C44" i="26" s="1"/>
  <c r="P34" i="26"/>
  <c r="O34" i="26"/>
  <c r="N34" i="26"/>
  <c r="M34" i="26"/>
  <c r="G34" i="26"/>
  <c r="I43" i="26" s="1"/>
  <c r="B34" i="26"/>
  <c r="D43" i="26" s="1"/>
  <c r="P33" i="26"/>
  <c r="O33" i="26"/>
  <c r="N33" i="26"/>
  <c r="M33" i="26"/>
  <c r="G33" i="26"/>
  <c r="J42" i="26" s="1"/>
  <c r="B33" i="26"/>
  <c r="C42" i="26" s="1"/>
  <c r="P32" i="26"/>
  <c r="O32" i="26"/>
  <c r="N32" i="26"/>
  <c r="M32" i="26"/>
  <c r="G32" i="26"/>
  <c r="I41" i="26" s="1"/>
  <c r="B32" i="26"/>
  <c r="D41" i="26" s="1"/>
  <c r="P31" i="26"/>
  <c r="O31" i="26"/>
  <c r="N31" i="26"/>
  <c r="M31" i="26"/>
  <c r="G31" i="26"/>
  <c r="J40" i="26" s="1"/>
  <c r="B31" i="26"/>
  <c r="C40" i="26" s="1"/>
  <c r="K30" i="26"/>
  <c r="J30" i="26"/>
  <c r="I30" i="26"/>
  <c r="H30" i="26"/>
  <c r="G30" i="26"/>
  <c r="F30" i="26"/>
  <c r="E30" i="26"/>
  <c r="D30" i="26"/>
  <c r="C30" i="26"/>
  <c r="M30" i="26" s="1"/>
  <c r="P18" i="26"/>
  <c r="O18" i="26"/>
  <c r="N18" i="26"/>
  <c r="M18" i="26"/>
  <c r="G18" i="26"/>
  <c r="I27" i="26" s="1"/>
  <c r="B18" i="26"/>
  <c r="E27" i="26" s="1"/>
  <c r="P17" i="26"/>
  <c r="O17" i="26"/>
  <c r="N17" i="26"/>
  <c r="M17" i="26"/>
  <c r="G17" i="26"/>
  <c r="K26" i="26" s="1"/>
  <c r="B17" i="26"/>
  <c r="C26" i="26" s="1"/>
  <c r="P16" i="26"/>
  <c r="O16" i="26"/>
  <c r="N16" i="26"/>
  <c r="M16" i="26"/>
  <c r="G16" i="26"/>
  <c r="H25" i="26" s="1"/>
  <c r="B16" i="26"/>
  <c r="E25" i="26" s="1"/>
  <c r="P15" i="26"/>
  <c r="O15" i="26"/>
  <c r="N15" i="26"/>
  <c r="M15" i="26"/>
  <c r="G15" i="26"/>
  <c r="K24" i="26" s="1"/>
  <c r="B15" i="26"/>
  <c r="F24" i="26" s="1"/>
  <c r="P14" i="26"/>
  <c r="O14" i="26"/>
  <c r="N14" i="26"/>
  <c r="M14" i="26"/>
  <c r="G14" i="26"/>
  <c r="I23" i="26" s="1"/>
  <c r="B14" i="26"/>
  <c r="E23" i="26" s="1"/>
  <c r="P13" i="26"/>
  <c r="O13" i="26"/>
  <c r="N13" i="26"/>
  <c r="M13" i="26"/>
  <c r="G13" i="26"/>
  <c r="K22" i="26" s="1"/>
  <c r="B13" i="26"/>
  <c r="C22" i="26" s="1"/>
  <c r="P12" i="26"/>
  <c r="O12" i="26"/>
  <c r="N12" i="26"/>
  <c r="M12" i="26"/>
  <c r="G12" i="26"/>
  <c r="H21" i="26" s="1"/>
  <c r="B12" i="26"/>
  <c r="E21" i="26" s="1"/>
  <c r="K11" i="26"/>
  <c r="J11" i="26"/>
  <c r="I11" i="26"/>
  <c r="H11" i="26"/>
  <c r="F11" i="26"/>
  <c r="E11" i="26"/>
  <c r="D11" i="26"/>
  <c r="C11" i="26"/>
  <c r="R12" i="31" l="1"/>
  <c r="D10" i="84"/>
  <c r="C22" i="84"/>
  <c r="B24" i="84"/>
  <c r="C25" i="84"/>
  <c r="B28" i="84"/>
  <c r="C29" i="84"/>
  <c r="B32" i="84"/>
  <c r="C24" i="84"/>
  <c r="B27" i="84"/>
  <c r="C28" i="84"/>
  <c r="B31" i="84"/>
  <c r="C32" i="84"/>
  <c r="B23" i="84"/>
  <c r="B26" i="84"/>
  <c r="C27" i="84"/>
  <c r="B30" i="84"/>
  <c r="C31" i="84"/>
  <c r="B22" i="84"/>
  <c r="C23" i="84"/>
  <c r="B25" i="84"/>
  <c r="C26" i="84"/>
  <c r="C30" i="84"/>
  <c r="C22" i="85"/>
  <c r="B24" i="85"/>
  <c r="B26" i="85"/>
  <c r="C29" i="85"/>
  <c r="C31" i="85"/>
  <c r="D31" i="85" s="1"/>
  <c r="B23" i="85"/>
  <c r="C24" i="85"/>
  <c r="D24" i="85" s="1"/>
  <c r="C26" i="85"/>
  <c r="D26" i="85" s="1"/>
  <c r="B28" i="85"/>
  <c r="B30" i="85"/>
  <c r="C23" i="85"/>
  <c r="D23" i="85" s="1"/>
  <c r="B25" i="85"/>
  <c r="D25" i="85" s="1"/>
  <c r="B27" i="85"/>
  <c r="C28" i="85"/>
  <c r="D28" i="85" s="1"/>
  <c r="C30" i="85"/>
  <c r="D30" i="85" s="1"/>
  <c r="B32" i="85"/>
  <c r="B22" i="85"/>
  <c r="C25" i="85"/>
  <c r="C27" i="85"/>
  <c r="D27" i="85" s="1"/>
  <c r="B29" i="85"/>
  <c r="D29" i="85" s="1"/>
  <c r="C32" i="85"/>
  <c r="D32" i="85" s="1"/>
  <c r="C30" i="86"/>
  <c r="D30" i="86" s="1"/>
  <c r="D24" i="86"/>
  <c r="D28" i="86"/>
  <c r="B22" i="87"/>
  <c r="B24" i="87"/>
  <c r="C27" i="87"/>
  <c r="D27" i="87" s="1"/>
  <c r="C29" i="87"/>
  <c r="D29" i="87" s="1"/>
  <c r="B31" i="87"/>
  <c r="C22" i="87"/>
  <c r="C24" i="87"/>
  <c r="D28" i="87"/>
  <c r="C31" i="87"/>
  <c r="D31" i="87" s="1"/>
  <c r="B23" i="87"/>
  <c r="B25" i="87"/>
  <c r="C26" i="87"/>
  <c r="D26" i="87" s="1"/>
  <c r="C28" i="87"/>
  <c r="B30" i="87"/>
  <c r="C23" i="87"/>
  <c r="C25" i="87"/>
  <c r="D25" i="87" s="1"/>
  <c r="C30" i="87"/>
  <c r="C32" i="87"/>
  <c r="D32" i="87" s="1"/>
  <c r="B25" i="86"/>
  <c r="B26" i="86"/>
  <c r="D26" i="86" s="1"/>
  <c r="D29" i="86"/>
  <c r="B31" i="86"/>
  <c r="D31" i="86" s="1"/>
  <c r="D25" i="86"/>
  <c r="D32" i="86"/>
  <c r="D10" i="86"/>
  <c r="B23" i="86"/>
  <c r="D23" i="86" s="1"/>
  <c r="D27" i="86"/>
  <c r="C24" i="37"/>
  <c r="B25" i="37"/>
  <c r="B26" i="37"/>
  <c r="C29" i="37"/>
  <c r="C30" i="37"/>
  <c r="B31" i="37"/>
  <c r="C25" i="37"/>
  <c r="D25" i="37" s="1"/>
  <c r="C26" i="37"/>
  <c r="B27" i="37"/>
  <c r="C31" i="37"/>
  <c r="D31" i="37" s="1"/>
  <c r="D10" i="37"/>
  <c r="B22" i="37"/>
  <c r="B23" i="37"/>
  <c r="C27" i="37"/>
  <c r="B28" i="37"/>
  <c r="D28" i="37" s="1"/>
  <c r="C32" i="37"/>
  <c r="D32" i="37" s="1"/>
  <c r="C22" i="37"/>
  <c r="C23" i="37"/>
  <c r="B24" i="37"/>
  <c r="D24" i="37" s="1"/>
  <c r="B29" i="37"/>
  <c r="B30" i="37"/>
  <c r="N31" i="31"/>
  <c r="R23" i="31"/>
  <c r="N23" i="31"/>
  <c r="N19" i="31"/>
  <c r="R19" i="31"/>
  <c r="L11" i="31"/>
  <c r="L12" i="31" s="1"/>
  <c r="N11" i="31"/>
  <c r="N12" i="31" s="1"/>
  <c r="P24" i="26"/>
  <c r="E41" i="26"/>
  <c r="N30" i="26"/>
  <c r="C43" i="26"/>
  <c r="B23" i="26"/>
  <c r="L37" i="26"/>
  <c r="E43" i="26"/>
  <c r="P30" i="26"/>
  <c r="N41" i="26"/>
  <c r="C41" i="26"/>
  <c r="I44" i="26"/>
  <c r="H39" i="26"/>
  <c r="G40" i="26"/>
  <c r="I40" i="26"/>
  <c r="G42" i="26"/>
  <c r="J39" i="26"/>
  <c r="L33" i="26"/>
  <c r="K40" i="26"/>
  <c r="I42" i="26"/>
  <c r="G44" i="26"/>
  <c r="K42" i="26"/>
  <c r="N43" i="26"/>
  <c r="I39" i="26"/>
  <c r="B30" i="26"/>
  <c r="B39" i="26" s="1"/>
  <c r="L32" i="26"/>
  <c r="L36" i="26"/>
  <c r="D40" i="26"/>
  <c r="H40" i="26"/>
  <c r="M40" i="26" s="1"/>
  <c r="B41" i="26"/>
  <c r="F41" i="26"/>
  <c r="J41" i="26"/>
  <c r="D42" i="26"/>
  <c r="N42" i="26" s="1"/>
  <c r="H42" i="26"/>
  <c r="M42" i="26" s="1"/>
  <c r="B43" i="26"/>
  <c r="F43" i="26"/>
  <c r="J43" i="26"/>
  <c r="D44" i="26"/>
  <c r="N44" i="26" s="1"/>
  <c r="H44" i="26"/>
  <c r="M44" i="26" s="1"/>
  <c r="B45" i="26"/>
  <c r="F45" i="26"/>
  <c r="J45" i="26"/>
  <c r="O45" i="26" s="1"/>
  <c r="D46" i="26"/>
  <c r="H46" i="26"/>
  <c r="M46" i="26" s="1"/>
  <c r="L31" i="26"/>
  <c r="G39" i="26"/>
  <c r="G41" i="26"/>
  <c r="K41" i="26"/>
  <c r="E42" i="26"/>
  <c r="O42" i="26" s="1"/>
  <c r="G43" i="26"/>
  <c r="K43" i="26"/>
  <c r="E44" i="26"/>
  <c r="C45" i="26"/>
  <c r="G45" i="26"/>
  <c r="K45" i="26"/>
  <c r="E46" i="26"/>
  <c r="I46" i="26"/>
  <c r="N46" i="26" s="1"/>
  <c r="O30" i="26"/>
  <c r="L35" i="26"/>
  <c r="K39" i="26"/>
  <c r="E40" i="26"/>
  <c r="O40" i="26" s="1"/>
  <c r="L34" i="26"/>
  <c r="B40" i="26"/>
  <c r="F40" i="26"/>
  <c r="H41" i="26"/>
  <c r="B42" i="26"/>
  <c r="F42" i="26"/>
  <c r="H43" i="26"/>
  <c r="B44" i="26"/>
  <c r="F44" i="26"/>
  <c r="P44" i="26" s="1"/>
  <c r="J44" i="26"/>
  <c r="D45" i="26"/>
  <c r="N45" i="26" s="1"/>
  <c r="H45" i="26"/>
  <c r="B46" i="26"/>
  <c r="F46" i="26"/>
  <c r="P46" i="26" s="1"/>
  <c r="J46" i="26"/>
  <c r="O46" i="26" s="1"/>
  <c r="G46" i="26"/>
  <c r="C24" i="26"/>
  <c r="M11" i="26"/>
  <c r="O11" i="26"/>
  <c r="L12" i="26"/>
  <c r="E24" i="26"/>
  <c r="P11" i="26"/>
  <c r="F21" i="26"/>
  <c r="F27" i="26"/>
  <c r="K21" i="26"/>
  <c r="G25" i="26"/>
  <c r="J25" i="26"/>
  <c r="B25" i="26"/>
  <c r="N11" i="26"/>
  <c r="G21" i="26"/>
  <c r="H22" i="26"/>
  <c r="D24" i="26"/>
  <c r="F25" i="26"/>
  <c r="K25" i="26"/>
  <c r="L16" i="26"/>
  <c r="I21" i="26"/>
  <c r="H26" i="26"/>
  <c r="M26" i="26" s="1"/>
  <c r="L15" i="26"/>
  <c r="B21" i="26"/>
  <c r="J21" i="26"/>
  <c r="O21" i="26" s="1"/>
  <c r="F23" i="26"/>
  <c r="H24" i="26"/>
  <c r="M24" i="26" s="1"/>
  <c r="I25" i="26"/>
  <c r="B27" i="26"/>
  <c r="O25" i="26"/>
  <c r="M22" i="26"/>
  <c r="J23" i="26"/>
  <c r="O23" i="26" s="1"/>
  <c r="D26" i="26"/>
  <c r="J27" i="26"/>
  <c r="O27" i="26" s="1"/>
  <c r="L14" i="26"/>
  <c r="L18" i="26"/>
  <c r="C21" i="26"/>
  <c r="M21" i="26" s="1"/>
  <c r="E22" i="26"/>
  <c r="I22" i="26"/>
  <c r="C23" i="26"/>
  <c r="G23" i="26"/>
  <c r="K23" i="26"/>
  <c r="I24" i="26"/>
  <c r="C25" i="26"/>
  <c r="M25" i="26" s="1"/>
  <c r="E26" i="26"/>
  <c r="I26" i="26"/>
  <c r="C27" i="26"/>
  <c r="G27" i="26"/>
  <c r="K27" i="26"/>
  <c r="P27" i="26" s="1"/>
  <c r="B11" i="26"/>
  <c r="B20" i="26" s="1"/>
  <c r="L13" i="26"/>
  <c r="L17" i="26"/>
  <c r="D21" i="26"/>
  <c r="N21" i="26" s="1"/>
  <c r="B22" i="26"/>
  <c r="F22" i="26"/>
  <c r="P22" i="26" s="1"/>
  <c r="J22" i="26"/>
  <c r="D23" i="26"/>
  <c r="N23" i="26" s="1"/>
  <c r="H23" i="26"/>
  <c r="M23" i="26" s="1"/>
  <c r="B24" i="26"/>
  <c r="J24" i="26"/>
  <c r="D25" i="26"/>
  <c r="N25" i="26" s="1"/>
  <c r="B26" i="26"/>
  <c r="F26" i="26"/>
  <c r="P26" i="26" s="1"/>
  <c r="J26" i="26"/>
  <c r="D27" i="26"/>
  <c r="N27" i="26" s="1"/>
  <c r="H27" i="26"/>
  <c r="D22" i="26"/>
  <c r="G11" i="26"/>
  <c r="H20" i="26" s="1"/>
  <c r="G22" i="26"/>
  <c r="G24" i="26"/>
  <c r="G26" i="26"/>
  <c r="D26" i="37" l="1"/>
  <c r="D23" i="37"/>
  <c r="D27" i="37"/>
  <c r="D23" i="87"/>
  <c r="D24" i="87"/>
  <c r="D30" i="87"/>
  <c r="D30" i="37"/>
  <c r="D29" i="37"/>
  <c r="P45" i="26"/>
  <c r="O44" i="26"/>
  <c r="P43" i="26"/>
  <c r="O43" i="26"/>
  <c r="M41" i="26"/>
  <c r="N40" i="26"/>
  <c r="O24" i="26"/>
  <c r="M43" i="26"/>
  <c r="P40" i="26"/>
  <c r="O41" i="26"/>
  <c r="P42" i="26"/>
  <c r="L30" i="26"/>
  <c r="M45" i="26"/>
  <c r="F39" i="26"/>
  <c r="P39" i="26" s="1"/>
  <c r="E39" i="26"/>
  <c r="O39" i="26" s="1"/>
  <c r="D39" i="26"/>
  <c r="N39" i="26" s="1"/>
  <c r="C39" i="26"/>
  <c r="M39" i="26" s="1"/>
  <c r="P41" i="26"/>
  <c r="N24" i="26"/>
  <c r="P21" i="26"/>
  <c r="P25" i="26"/>
  <c r="M27" i="26"/>
  <c r="N26" i="26"/>
  <c r="P23" i="26"/>
  <c r="G20" i="26"/>
  <c r="L11" i="26"/>
  <c r="O26" i="26"/>
  <c r="O22" i="26"/>
  <c r="I20" i="26"/>
  <c r="N22" i="26"/>
  <c r="J20" i="26"/>
  <c r="E20" i="26"/>
  <c r="C20" i="26"/>
  <c r="M20" i="26" s="1"/>
  <c r="F20" i="26"/>
  <c r="D20" i="26"/>
  <c r="K20" i="26"/>
  <c r="N20" i="26" l="1"/>
  <c r="P20" i="26"/>
  <c r="O20" i="26"/>
  <c r="E23" i="83" l="1"/>
  <c r="AB20" i="83"/>
  <c r="AB19" i="83"/>
  <c r="AB18" i="83"/>
  <c r="AB17" i="83"/>
  <c r="AB16" i="83"/>
  <c r="AB15" i="83"/>
  <c r="AB14" i="83"/>
  <c r="AB13" i="83"/>
  <c r="AB12" i="83"/>
  <c r="AB11" i="83"/>
  <c r="AA10" i="83"/>
  <c r="Z10" i="83"/>
  <c r="Z30" i="83" s="1"/>
  <c r="D20" i="83"/>
  <c r="D19" i="83"/>
  <c r="D18" i="83"/>
  <c r="D17" i="83"/>
  <c r="D16" i="83"/>
  <c r="D15" i="83"/>
  <c r="D14" i="83"/>
  <c r="D13" i="83"/>
  <c r="D12" i="83"/>
  <c r="D11" i="83"/>
  <c r="C10" i="83"/>
  <c r="C32" i="83" s="1"/>
  <c r="B10" i="83"/>
  <c r="B32" i="83" s="1"/>
  <c r="D19" i="76"/>
  <c r="D17" i="76"/>
  <c r="D15" i="76"/>
  <c r="D13" i="76"/>
  <c r="D11" i="76"/>
  <c r="D20" i="76"/>
  <c r="D18" i="76"/>
  <c r="D16" i="76"/>
  <c r="D14" i="76"/>
  <c r="D12" i="76"/>
  <c r="C10" i="76"/>
  <c r="C25" i="76" s="1"/>
  <c r="B10" i="76"/>
  <c r="B32" i="76" s="1"/>
  <c r="AB20" i="76"/>
  <c r="AB19" i="76"/>
  <c r="AB18" i="76"/>
  <c r="AB17" i="76"/>
  <c r="AB16" i="76"/>
  <c r="AB15" i="76"/>
  <c r="AB14" i="76"/>
  <c r="AB13" i="76"/>
  <c r="AB12" i="76"/>
  <c r="AB11" i="76"/>
  <c r="AA10" i="76"/>
  <c r="AB10" i="76" s="1"/>
  <c r="Z10" i="76"/>
  <c r="Z32" i="76" s="1"/>
  <c r="J26" i="101"/>
  <c r="J24" i="101"/>
  <c r="J22" i="101"/>
  <c r="J64" i="101"/>
  <c r="J62" i="101"/>
  <c r="J61" i="101"/>
  <c r="J45" i="101"/>
  <c r="J43" i="101"/>
  <c r="J42" i="101"/>
  <c r="J25" i="101"/>
  <c r="J23" i="101"/>
  <c r="H59" i="3"/>
  <c r="I59" i="3" s="1"/>
  <c r="H52" i="3"/>
  <c r="I52" i="3" s="1"/>
  <c r="H45" i="3"/>
  <c r="I45" i="3" s="1"/>
  <c r="H31" i="3"/>
  <c r="I31" i="3" s="1"/>
  <c r="H38" i="3"/>
  <c r="I38" i="3" s="1"/>
  <c r="B25" i="76" l="1"/>
  <c r="D25" i="76" s="1"/>
  <c r="B29" i="76"/>
  <c r="C32" i="76"/>
  <c r="D32" i="76" s="1"/>
  <c r="C28" i="76"/>
  <c r="C24" i="76"/>
  <c r="AA23" i="76"/>
  <c r="AA25" i="76"/>
  <c r="Z27" i="76"/>
  <c r="Z29" i="76"/>
  <c r="AA32" i="76"/>
  <c r="AB32" i="76" s="1"/>
  <c r="B22" i="76"/>
  <c r="B26" i="76"/>
  <c r="B30" i="76"/>
  <c r="C31" i="76"/>
  <c r="C27" i="76"/>
  <c r="C23" i="76"/>
  <c r="Z24" i="76"/>
  <c r="Z26" i="76"/>
  <c r="AA27" i="76"/>
  <c r="AB27" i="76" s="1"/>
  <c r="AA29" i="76"/>
  <c r="AB29" i="76" s="1"/>
  <c r="Z31" i="76"/>
  <c r="B23" i="76"/>
  <c r="B27" i="76"/>
  <c r="B31" i="76"/>
  <c r="C30" i="76"/>
  <c r="C26" i="76"/>
  <c r="C22" i="76"/>
  <c r="AA24" i="76"/>
  <c r="AB24" i="76" s="1"/>
  <c r="AA26" i="76"/>
  <c r="Z28" i="76"/>
  <c r="Z30" i="76"/>
  <c r="AA31" i="76"/>
  <c r="AB31" i="76" s="1"/>
  <c r="B24" i="76"/>
  <c r="B28" i="76"/>
  <c r="C29" i="76"/>
  <c r="D29" i="76" s="1"/>
  <c r="Z23" i="76"/>
  <c r="Z22" i="76" s="1"/>
  <c r="Z25" i="76"/>
  <c r="AA28" i="76"/>
  <c r="AB28" i="76" s="1"/>
  <c r="AA30" i="76"/>
  <c r="AB30" i="76" s="1"/>
  <c r="J10" i="101"/>
  <c r="B25" i="83"/>
  <c r="B29" i="83"/>
  <c r="D10" i="83"/>
  <c r="C23" i="83"/>
  <c r="C25" i="83"/>
  <c r="C29" i="83"/>
  <c r="D29" i="83" s="1"/>
  <c r="B24" i="83"/>
  <c r="B30" i="83"/>
  <c r="B26" i="83"/>
  <c r="C24" i="83"/>
  <c r="D24" i="83" s="1"/>
  <c r="C28" i="83"/>
  <c r="C31" i="83"/>
  <c r="AA32" i="83"/>
  <c r="AA31" i="83"/>
  <c r="AA23" i="83"/>
  <c r="AA29" i="83"/>
  <c r="AA27" i="83"/>
  <c r="AA25" i="83"/>
  <c r="B22" i="83"/>
  <c r="C26" i="83"/>
  <c r="D26" i="83" s="1"/>
  <c r="B27" i="83"/>
  <c r="C30" i="83"/>
  <c r="C22" i="83"/>
  <c r="C27" i="83"/>
  <c r="B28" i="83"/>
  <c r="D28" i="83" s="1"/>
  <c r="B31" i="83"/>
  <c r="Z25" i="83"/>
  <c r="AB25" i="83" s="1"/>
  <c r="AA26" i="83"/>
  <c r="Z29" i="83"/>
  <c r="AA30" i="83"/>
  <c r="AB30" i="83" s="1"/>
  <c r="AB10" i="83"/>
  <c r="Z24" i="83"/>
  <c r="Z28" i="83"/>
  <c r="Z32" i="83"/>
  <c r="AB32" i="83" s="1"/>
  <c r="D25" i="83"/>
  <c r="D32" i="83"/>
  <c r="Z23" i="83"/>
  <c r="AB23" i="83" s="1"/>
  <c r="AA24" i="83"/>
  <c r="AB24" i="83" s="1"/>
  <c r="Z27" i="83"/>
  <c r="AB27" i="83" s="1"/>
  <c r="AA28" i="83"/>
  <c r="Z31" i="83"/>
  <c r="AB31" i="83" s="1"/>
  <c r="Z26" i="83"/>
  <c r="D26" i="76"/>
  <c r="D30" i="76"/>
  <c r="D10" i="76"/>
  <c r="O10" i="86"/>
  <c r="P10" i="87"/>
  <c r="M10" i="87"/>
  <c r="G10" i="87"/>
  <c r="AH20" i="86"/>
  <c r="AE20" i="86"/>
  <c r="Y20" i="86"/>
  <c r="V20" i="86"/>
  <c r="S20" i="86"/>
  <c r="P20" i="86"/>
  <c r="M20" i="86"/>
  <c r="J20" i="86"/>
  <c r="G20" i="86"/>
  <c r="AH19" i="86"/>
  <c r="AE19" i="86"/>
  <c r="Y19" i="86"/>
  <c r="V19" i="86"/>
  <c r="S19" i="86"/>
  <c r="P19" i="86"/>
  <c r="M19" i="86"/>
  <c r="J19" i="86"/>
  <c r="G19" i="86"/>
  <c r="AH18" i="86"/>
  <c r="AE18" i="86"/>
  <c r="Y18" i="86"/>
  <c r="V18" i="86"/>
  <c r="S18" i="86"/>
  <c r="P18" i="86"/>
  <c r="M18" i="86"/>
  <c r="J18" i="86"/>
  <c r="G18" i="86"/>
  <c r="AH17" i="86"/>
  <c r="AE17" i="86"/>
  <c r="Y17" i="86"/>
  <c r="V17" i="86"/>
  <c r="S17" i="86"/>
  <c r="P17" i="86"/>
  <c r="M17" i="86"/>
  <c r="J17" i="86"/>
  <c r="G17" i="86"/>
  <c r="AH16" i="86"/>
  <c r="AE16" i="86"/>
  <c r="Y16" i="86"/>
  <c r="V16" i="86"/>
  <c r="S16" i="86"/>
  <c r="P16" i="86"/>
  <c r="M16" i="86"/>
  <c r="J16" i="86"/>
  <c r="G16" i="86"/>
  <c r="AH15" i="86"/>
  <c r="AE15" i="86"/>
  <c r="Y15" i="86"/>
  <c r="V15" i="86"/>
  <c r="S15" i="86"/>
  <c r="P15" i="86"/>
  <c r="M15" i="86"/>
  <c r="J15" i="86"/>
  <c r="G15" i="86"/>
  <c r="AH14" i="86"/>
  <c r="AE14" i="86"/>
  <c r="Y14" i="86"/>
  <c r="V14" i="86"/>
  <c r="S14" i="86"/>
  <c r="P14" i="86"/>
  <c r="M14" i="86"/>
  <c r="J14" i="86"/>
  <c r="G14" i="86"/>
  <c r="AH13" i="86"/>
  <c r="AE13" i="86"/>
  <c r="Y13" i="86"/>
  <c r="V13" i="86"/>
  <c r="S13" i="86"/>
  <c r="P13" i="86"/>
  <c r="M13" i="86"/>
  <c r="J13" i="86"/>
  <c r="G13" i="86"/>
  <c r="AH12" i="86"/>
  <c r="AE12" i="86"/>
  <c r="Y12" i="86"/>
  <c r="V12" i="86"/>
  <c r="S12" i="86"/>
  <c r="P12" i="86"/>
  <c r="M12" i="86"/>
  <c r="J12" i="86"/>
  <c r="G12" i="86"/>
  <c r="AH11" i="86"/>
  <c r="AE11" i="86"/>
  <c r="Y11" i="86"/>
  <c r="V11" i="86"/>
  <c r="S11" i="86"/>
  <c r="P11" i="86"/>
  <c r="M11" i="86"/>
  <c r="J11" i="86"/>
  <c r="G11" i="86"/>
  <c r="AG10" i="86"/>
  <c r="AF10" i="86"/>
  <c r="AD10" i="86"/>
  <c r="AC10" i="86"/>
  <c r="X10" i="86"/>
  <c r="W10" i="86"/>
  <c r="U10" i="86"/>
  <c r="T10" i="86"/>
  <c r="R10" i="86"/>
  <c r="Q10" i="86"/>
  <c r="N10" i="86"/>
  <c r="L10" i="86"/>
  <c r="K10" i="86"/>
  <c r="I10" i="86"/>
  <c r="H10" i="86"/>
  <c r="F10" i="86"/>
  <c r="E10" i="86"/>
  <c r="Y10" i="85"/>
  <c r="P10" i="85"/>
  <c r="J10" i="85"/>
  <c r="G10" i="85"/>
  <c r="Y11" i="84"/>
  <c r="V11" i="84"/>
  <c r="AH10" i="84"/>
  <c r="X10" i="84"/>
  <c r="U10" i="84"/>
  <c r="O10" i="84"/>
  <c r="I10" i="84"/>
  <c r="AH20" i="37"/>
  <c r="AE20" i="37"/>
  <c r="Y20" i="37"/>
  <c r="V20" i="37"/>
  <c r="S20" i="37"/>
  <c r="P20" i="37"/>
  <c r="M20" i="37"/>
  <c r="J20" i="37"/>
  <c r="G20" i="37"/>
  <c r="AH19" i="37"/>
  <c r="AE19" i="37"/>
  <c r="Y19" i="37"/>
  <c r="V19" i="37"/>
  <c r="S19" i="37"/>
  <c r="P19" i="37"/>
  <c r="M19" i="37"/>
  <c r="J19" i="37"/>
  <c r="G19" i="37"/>
  <c r="AH18" i="37"/>
  <c r="AE18" i="37"/>
  <c r="Y18" i="37"/>
  <c r="V18" i="37"/>
  <c r="S18" i="37"/>
  <c r="P18" i="37"/>
  <c r="M18" i="37"/>
  <c r="J18" i="37"/>
  <c r="G18" i="37"/>
  <c r="AH17" i="37"/>
  <c r="AE17" i="37"/>
  <c r="Y17" i="37"/>
  <c r="V17" i="37"/>
  <c r="S17" i="37"/>
  <c r="P17" i="37"/>
  <c r="M17" i="37"/>
  <c r="J17" i="37"/>
  <c r="G17" i="37"/>
  <c r="AH16" i="37"/>
  <c r="AE16" i="37"/>
  <c r="Y16" i="37"/>
  <c r="V16" i="37"/>
  <c r="S16" i="37"/>
  <c r="P16" i="37"/>
  <c r="M16" i="37"/>
  <c r="J16" i="37"/>
  <c r="G16" i="37"/>
  <c r="AH15" i="37"/>
  <c r="AE15" i="37"/>
  <c r="Y15" i="37"/>
  <c r="V15" i="37"/>
  <c r="S15" i="37"/>
  <c r="P15" i="37"/>
  <c r="M15" i="37"/>
  <c r="J15" i="37"/>
  <c r="G15" i="37"/>
  <c r="AH14" i="37"/>
  <c r="AE14" i="37"/>
  <c r="Y14" i="37"/>
  <c r="V14" i="37"/>
  <c r="S14" i="37"/>
  <c r="P14" i="37"/>
  <c r="M14" i="37"/>
  <c r="J14" i="37"/>
  <c r="G14" i="37"/>
  <c r="AH13" i="37"/>
  <c r="AE13" i="37"/>
  <c r="Y13" i="37"/>
  <c r="V13" i="37"/>
  <c r="S13" i="37"/>
  <c r="P13" i="37"/>
  <c r="M13" i="37"/>
  <c r="J13" i="37"/>
  <c r="G13" i="37"/>
  <c r="AH12" i="37"/>
  <c r="AE12" i="37"/>
  <c r="Y12" i="37"/>
  <c r="V12" i="37"/>
  <c r="S12" i="37"/>
  <c r="P12" i="37"/>
  <c r="M12" i="37"/>
  <c r="J12" i="37"/>
  <c r="G12" i="37"/>
  <c r="AH11" i="37"/>
  <c r="AE11" i="37"/>
  <c r="Y11" i="37"/>
  <c r="V11" i="37"/>
  <c r="S11" i="37"/>
  <c r="P11" i="37"/>
  <c r="M11" i="37"/>
  <c r="J11" i="37"/>
  <c r="G11" i="37"/>
  <c r="AG10" i="37"/>
  <c r="AF10" i="37"/>
  <c r="AD10" i="37"/>
  <c r="AC10" i="37"/>
  <c r="X10" i="37"/>
  <c r="W10" i="37"/>
  <c r="U10" i="37"/>
  <c r="T10" i="37"/>
  <c r="R10" i="37"/>
  <c r="Q10" i="37"/>
  <c r="O10" i="37"/>
  <c r="N10" i="37"/>
  <c r="L10" i="37"/>
  <c r="K10" i="37"/>
  <c r="I10" i="37"/>
  <c r="H10" i="37"/>
  <c r="F10" i="37"/>
  <c r="E10" i="37"/>
  <c r="AH20" i="83"/>
  <c r="AE20" i="83"/>
  <c r="Y20" i="83"/>
  <c r="V20" i="83"/>
  <c r="S20" i="83"/>
  <c r="P20" i="83"/>
  <c r="M20" i="83"/>
  <c r="J20" i="83"/>
  <c r="G20" i="83"/>
  <c r="AH19" i="83"/>
  <c r="AE19" i="83"/>
  <c r="Y19" i="83"/>
  <c r="V19" i="83"/>
  <c r="S19" i="83"/>
  <c r="P19" i="83"/>
  <c r="M19" i="83"/>
  <c r="J19" i="83"/>
  <c r="G19" i="83"/>
  <c r="AH18" i="83"/>
  <c r="AE18" i="83"/>
  <c r="Y18" i="83"/>
  <c r="V18" i="83"/>
  <c r="S18" i="83"/>
  <c r="P18" i="83"/>
  <c r="M18" i="83"/>
  <c r="J18" i="83"/>
  <c r="G18" i="83"/>
  <c r="AH17" i="83"/>
  <c r="AE17" i="83"/>
  <c r="Y17" i="83"/>
  <c r="V17" i="83"/>
  <c r="S17" i="83"/>
  <c r="P17" i="83"/>
  <c r="M17" i="83"/>
  <c r="J17" i="83"/>
  <c r="G17" i="83"/>
  <c r="AH16" i="83"/>
  <c r="AE16" i="83"/>
  <c r="Y16" i="83"/>
  <c r="V16" i="83"/>
  <c r="S16" i="83"/>
  <c r="P16" i="83"/>
  <c r="M16" i="83"/>
  <c r="J16" i="83"/>
  <c r="G16" i="83"/>
  <c r="AH15" i="83"/>
  <c r="AE15" i="83"/>
  <c r="Y15" i="83"/>
  <c r="V15" i="83"/>
  <c r="S15" i="83"/>
  <c r="P15" i="83"/>
  <c r="M15" i="83"/>
  <c r="J15" i="83"/>
  <c r="G15" i="83"/>
  <c r="AH14" i="83"/>
  <c r="AE14" i="83"/>
  <c r="Y14" i="83"/>
  <c r="V14" i="83"/>
  <c r="S14" i="83"/>
  <c r="P14" i="83"/>
  <c r="M14" i="83"/>
  <c r="J14" i="83"/>
  <c r="G14" i="83"/>
  <c r="AH13" i="83"/>
  <c r="AE13" i="83"/>
  <c r="Y13" i="83"/>
  <c r="V13" i="83"/>
  <c r="S13" i="83"/>
  <c r="P13" i="83"/>
  <c r="M13" i="83"/>
  <c r="J13" i="83"/>
  <c r="G13" i="83"/>
  <c r="AH12" i="83"/>
  <c r="AE12" i="83"/>
  <c r="Y12" i="83"/>
  <c r="V12" i="83"/>
  <c r="S12" i="83"/>
  <c r="P12" i="83"/>
  <c r="M12" i="83"/>
  <c r="J12" i="83"/>
  <c r="G12" i="83"/>
  <c r="AH11" i="83"/>
  <c r="AE11" i="83"/>
  <c r="Y11" i="83"/>
  <c r="V11" i="83"/>
  <c r="S11" i="83"/>
  <c r="P11" i="83"/>
  <c r="M11" i="83"/>
  <c r="J11" i="83"/>
  <c r="G11" i="83"/>
  <c r="AG10" i="83"/>
  <c r="AF10" i="83"/>
  <c r="AD10" i="83"/>
  <c r="AC10" i="83"/>
  <c r="X10" i="83"/>
  <c r="W10" i="83"/>
  <c r="U10" i="83"/>
  <c r="T10" i="83"/>
  <c r="R10" i="83"/>
  <c r="Q10" i="83"/>
  <c r="O10" i="83"/>
  <c r="N10" i="83"/>
  <c r="L10" i="83"/>
  <c r="K10" i="83"/>
  <c r="I10" i="83"/>
  <c r="H10" i="83"/>
  <c r="F10" i="83"/>
  <c r="E10" i="83"/>
  <c r="V20" i="76"/>
  <c r="V19" i="76"/>
  <c r="V18" i="76"/>
  <c r="V17" i="76"/>
  <c r="V16" i="76"/>
  <c r="V15" i="76"/>
  <c r="V14" i="76"/>
  <c r="V13" i="76"/>
  <c r="V12" i="76"/>
  <c r="V11" i="76"/>
  <c r="U10" i="76"/>
  <c r="T10" i="76"/>
  <c r="Y20" i="76"/>
  <c r="Y19" i="76"/>
  <c r="Y18" i="76"/>
  <c r="Y17" i="76"/>
  <c r="Y16" i="76"/>
  <c r="Y15" i="76"/>
  <c r="Y14" i="76"/>
  <c r="Y13" i="76"/>
  <c r="Y12" i="76"/>
  <c r="Y11" i="76"/>
  <c r="X10" i="76"/>
  <c r="W10" i="76"/>
  <c r="B11" i="32"/>
  <c r="C19" i="32"/>
  <c r="B19" i="32"/>
  <c r="C18" i="32"/>
  <c r="B18" i="32"/>
  <c r="C17" i="32"/>
  <c r="B17" i="32"/>
  <c r="C16" i="32"/>
  <c r="B16" i="32"/>
  <c r="C15" i="32"/>
  <c r="B15" i="32"/>
  <c r="C14" i="32"/>
  <c r="B14" i="32"/>
  <c r="C13" i="32"/>
  <c r="B13" i="32"/>
  <c r="C12" i="32"/>
  <c r="B12" i="32"/>
  <c r="C11" i="32"/>
  <c r="B10" i="32"/>
  <c r="C10" i="32"/>
  <c r="J20" i="101"/>
  <c r="J21" i="101"/>
  <c r="I28" i="37" l="1"/>
  <c r="I24" i="37"/>
  <c r="I31" i="37"/>
  <c r="I29" i="37"/>
  <c r="I25" i="37"/>
  <c r="I32" i="37"/>
  <c r="I30" i="37"/>
  <c r="I27" i="37"/>
  <c r="I26" i="37"/>
  <c r="I23" i="37"/>
  <c r="O28" i="37"/>
  <c r="O24" i="37"/>
  <c r="O31" i="37"/>
  <c r="O29" i="37"/>
  <c r="O25" i="37"/>
  <c r="O32" i="37"/>
  <c r="O30" i="37"/>
  <c r="O27" i="37"/>
  <c r="O26" i="37"/>
  <c r="P26" i="37" s="1"/>
  <c r="O23" i="37"/>
  <c r="U28" i="37"/>
  <c r="U24" i="37"/>
  <c r="U31" i="37"/>
  <c r="U29" i="37"/>
  <c r="U25" i="37"/>
  <c r="U32" i="37"/>
  <c r="U26" i="37"/>
  <c r="V26" i="37" s="1"/>
  <c r="U30" i="37"/>
  <c r="U27" i="37"/>
  <c r="U23" i="37"/>
  <c r="AD28" i="37"/>
  <c r="AE28" i="37" s="1"/>
  <c r="AD24" i="37"/>
  <c r="AD31" i="37"/>
  <c r="AD29" i="37"/>
  <c r="AD25" i="37"/>
  <c r="AD32" i="37"/>
  <c r="AD26" i="37"/>
  <c r="AD30" i="37"/>
  <c r="AD27" i="37"/>
  <c r="AE27" i="37" s="1"/>
  <c r="AD23" i="37"/>
  <c r="E31" i="37"/>
  <c r="E29" i="37"/>
  <c r="E25" i="37"/>
  <c r="G25" i="37" s="1"/>
  <c r="E32" i="37"/>
  <c r="E30" i="37"/>
  <c r="E26" i="37"/>
  <c r="E28" i="37"/>
  <c r="E27" i="37"/>
  <c r="E24" i="37"/>
  <c r="E23" i="37"/>
  <c r="K31" i="37"/>
  <c r="M31" i="37" s="1"/>
  <c r="K29" i="37"/>
  <c r="K25" i="37"/>
  <c r="K32" i="37"/>
  <c r="K30" i="37"/>
  <c r="K27" i="37"/>
  <c r="K26" i="37"/>
  <c r="K23" i="37"/>
  <c r="K28" i="37"/>
  <c r="K24" i="37"/>
  <c r="Q31" i="37"/>
  <c r="Q29" i="37"/>
  <c r="Q25" i="37"/>
  <c r="Q32" i="37"/>
  <c r="Q26" i="37"/>
  <c r="Q30" i="37"/>
  <c r="Q27" i="37"/>
  <c r="Q23" i="37"/>
  <c r="Q28" i="37"/>
  <c r="Q24" i="37"/>
  <c r="W31" i="37"/>
  <c r="W29" i="37"/>
  <c r="W25" i="37"/>
  <c r="W32" i="37"/>
  <c r="Y32" i="37" s="1"/>
  <c r="W26" i="37"/>
  <c r="W30" i="37"/>
  <c r="W27" i="37"/>
  <c r="W23" i="37"/>
  <c r="W28" i="37"/>
  <c r="Y28" i="37" s="1"/>
  <c r="W24" i="37"/>
  <c r="AF29" i="37"/>
  <c r="AF25" i="37"/>
  <c r="AF32" i="37"/>
  <c r="AF27" i="37"/>
  <c r="AF26" i="37"/>
  <c r="AF23" i="37"/>
  <c r="AF30" i="37"/>
  <c r="AF31" i="37"/>
  <c r="AF28" i="37"/>
  <c r="AF24" i="37"/>
  <c r="F32" i="37"/>
  <c r="G32" i="37" s="1"/>
  <c r="F30" i="37"/>
  <c r="G30" i="37" s="1"/>
  <c r="F26" i="37"/>
  <c r="G26" i="37" s="1"/>
  <c r="F28" i="37"/>
  <c r="F27" i="37"/>
  <c r="G27" i="37" s="1"/>
  <c r="F24" i="37"/>
  <c r="G24" i="37" s="1"/>
  <c r="F23" i="37"/>
  <c r="F31" i="37"/>
  <c r="G31" i="37" s="1"/>
  <c r="F29" i="37"/>
  <c r="F25" i="37"/>
  <c r="L32" i="37"/>
  <c r="L30" i="37"/>
  <c r="L27" i="37"/>
  <c r="M27" i="37" s="1"/>
  <c r="L26" i="37"/>
  <c r="M26" i="37" s="1"/>
  <c r="L23" i="37"/>
  <c r="L28" i="37"/>
  <c r="L24" i="37"/>
  <c r="M24" i="37" s="1"/>
  <c r="L31" i="37"/>
  <c r="L29" i="37"/>
  <c r="M29" i="37" s="1"/>
  <c r="L25" i="37"/>
  <c r="R32" i="37"/>
  <c r="S32" i="37" s="1"/>
  <c r="R26" i="37"/>
  <c r="S26" i="37" s="1"/>
  <c r="R30" i="37"/>
  <c r="R27" i="37"/>
  <c r="R23" i="37"/>
  <c r="R28" i="37"/>
  <c r="S28" i="37" s="1"/>
  <c r="R24" i="37"/>
  <c r="R31" i="37"/>
  <c r="S31" i="37" s="1"/>
  <c r="R29" i="37"/>
  <c r="R25" i="37"/>
  <c r="X32" i="37"/>
  <c r="X26" i="37"/>
  <c r="X30" i="37"/>
  <c r="Y30" i="37" s="1"/>
  <c r="X27" i="37"/>
  <c r="Y27" i="37" s="1"/>
  <c r="X23" i="37"/>
  <c r="X28" i="37"/>
  <c r="X24" i="37"/>
  <c r="Y24" i="37" s="1"/>
  <c r="X31" i="37"/>
  <c r="X29" i="37"/>
  <c r="Y29" i="37" s="1"/>
  <c r="X25" i="37"/>
  <c r="Y25" i="37" s="1"/>
  <c r="AG32" i="37"/>
  <c r="AG27" i="37"/>
  <c r="AH27" i="37" s="1"/>
  <c r="AG26" i="37"/>
  <c r="AG23" i="37"/>
  <c r="AG30" i="37"/>
  <c r="AG31" i="37"/>
  <c r="AH31" i="37" s="1"/>
  <c r="AG28" i="37"/>
  <c r="AH28" i="37" s="1"/>
  <c r="AG24" i="37"/>
  <c r="AH24" i="37" s="1"/>
  <c r="AG29" i="37"/>
  <c r="AH29" i="37" s="1"/>
  <c r="AG25" i="37"/>
  <c r="AH25" i="37" s="1"/>
  <c r="H30" i="37"/>
  <c r="H27" i="37"/>
  <c r="H26" i="37"/>
  <c r="J26" i="37" s="1"/>
  <c r="H23" i="37"/>
  <c r="H28" i="37"/>
  <c r="H24" i="37"/>
  <c r="H31" i="37"/>
  <c r="H29" i="37"/>
  <c r="H25" i="37"/>
  <c r="H32" i="37"/>
  <c r="J32" i="37" s="1"/>
  <c r="N30" i="37"/>
  <c r="N27" i="37"/>
  <c r="N26" i="37"/>
  <c r="N23" i="37"/>
  <c r="N28" i="37"/>
  <c r="P28" i="37" s="1"/>
  <c r="N24" i="37"/>
  <c r="P24" i="37" s="1"/>
  <c r="N31" i="37"/>
  <c r="N29" i="37"/>
  <c r="N25" i="37"/>
  <c r="N32" i="37"/>
  <c r="T30" i="37"/>
  <c r="T27" i="37"/>
  <c r="V27" i="37" s="1"/>
  <c r="T23" i="37"/>
  <c r="T22" i="37" s="1"/>
  <c r="T28" i="37"/>
  <c r="T24" i="37"/>
  <c r="T31" i="37"/>
  <c r="T29" i="37"/>
  <c r="T25" i="37"/>
  <c r="T32" i="37"/>
  <c r="T26" i="37"/>
  <c r="AC30" i="37"/>
  <c r="AC27" i="37"/>
  <c r="AC23" i="37"/>
  <c r="AC28" i="37"/>
  <c r="AC24" i="37"/>
  <c r="AC31" i="37"/>
  <c r="AC29" i="37"/>
  <c r="AE29" i="37" s="1"/>
  <c r="AC25" i="37"/>
  <c r="AC32" i="37"/>
  <c r="AC26" i="37"/>
  <c r="U29" i="84"/>
  <c r="U25" i="84"/>
  <c r="U23" i="84"/>
  <c r="U30" i="84"/>
  <c r="U26" i="84"/>
  <c r="U31" i="84"/>
  <c r="U27" i="84"/>
  <c r="U32" i="84"/>
  <c r="U28" i="84"/>
  <c r="U24" i="84"/>
  <c r="X30" i="84"/>
  <c r="X26" i="84"/>
  <c r="X31" i="84"/>
  <c r="X27" i="84"/>
  <c r="X23" i="84"/>
  <c r="X32" i="84"/>
  <c r="X28" i="84"/>
  <c r="X24" i="84"/>
  <c r="X29" i="84"/>
  <c r="X25" i="84"/>
  <c r="I31" i="84"/>
  <c r="I27" i="84"/>
  <c r="I32" i="84"/>
  <c r="I28" i="84"/>
  <c r="I24" i="84"/>
  <c r="I29" i="84"/>
  <c r="I25" i="84"/>
  <c r="I30" i="84"/>
  <c r="I26" i="84"/>
  <c r="I23" i="84"/>
  <c r="O32" i="84"/>
  <c r="O28" i="84"/>
  <c r="O24" i="84"/>
  <c r="O29" i="84"/>
  <c r="O25" i="84"/>
  <c r="O30" i="84"/>
  <c r="O26" i="84"/>
  <c r="O23" i="84"/>
  <c r="O31" i="84"/>
  <c r="O27" i="84"/>
  <c r="G10" i="86"/>
  <c r="E29" i="86"/>
  <c r="E23" i="86"/>
  <c r="E28" i="86"/>
  <c r="E27" i="86"/>
  <c r="E25" i="86"/>
  <c r="E32" i="86"/>
  <c r="E31" i="86"/>
  <c r="E30" i="86"/>
  <c r="E22" i="86" s="1"/>
  <c r="E26" i="86"/>
  <c r="E24" i="86"/>
  <c r="M10" i="86"/>
  <c r="K29" i="86"/>
  <c r="K23" i="86"/>
  <c r="K28" i="86"/>
  <c r="K27" i="86"/>
  <c r="K25" i="86"/>
  <c r="K24" i="86"/>
  <c r="K32" i="86"/>
  <c r="K31" i="86"/>
  <c r="K30" i="86"/>
  <c r="K26" i="86"/>
  <c r="R28" i="86"/>
  <c r="R27" i="86"/>
  <c r="R30" i="86"/>
  <c r="R25" i="86"/>
  <c r="R24" i="86"/>
  <c r="R32" i="86"/>
  <c r="R31" i="86"/>
  <c r="R26" i="86"/>
  <c r="R29" i="86"/>
  <c r="R23" i="86"/>
  <c r="X28" i="86"/>
  <c r="X27" i="86"/>
  <c r="X30" i="86"/>
  <c r="X25" i="86"/>
  <c r="X24" i="86"/>
  <c r="X32" i="86"/>
  <c r="X31" i="86"/>
  <c r="X26" i="86"/>
  <c r="X29" i="86"/>
  <c r="X23" i="86"/>
  <c r="AG28" i="86"/>
  <c r="AG31" i="86"/>
  <c r="AG30" i="86"/>
  <c r="AG26" i="86"/>
  <c r="AG25" i="86"/>
  <c r="AG24" i="86"/>
  <c r="AG32" i="86"/>
  <c r="AG23" i="86"/>
  <c r="AG29" i="86"/>
  <c r="AG27" i="86"/>
  <c r="L28" i="86"/>
  <c r="M28" i="86" s="1"/>
  <c r="L27" i="86"/>
  <c r="M27" i="86" s="1"/>
  <c r="L25" i="86"/>
  <c r="M25" i="86" s="1"/>
  <c r="L24" i="86"/>
  <c r="M24" i="86" s="1"/>
  <c r="L32" i="86"/>
  <c r="M32" i="86" s="1"/>
  <c r="L31" i="86"/>
  <c r="L30" i="86"/>
  <c r="M30" i="86" s="1"/>
  <c r="L26" i="86"/>
  <c r="M26" i="86" s="1"/>
  <c r="L29" i="86"/>
  <c r="M29" i="86" s="1"/>
  <c r="L23" i="86"/>
  <c r="T30" i="86"/>
  <c r="T25" i="86"/>
  <c r="T24" i="86"/>
  <c r="T32" i="86"/>
  <c r="T31" i="86"/>
  <c r="V31" i="86" s="1"/>
  <c r="T26" i="86"/>
  <c r="T29" i="86"/>
  <c r="V29" i="86" s="1"/>
  <c r="T23" i="86"/>
  <c r="T28" i="86"/>
  <c r="T27" i="86"/>
  <c r="AC30" i="86"/>
  <c r="AC26" i="86"/>
  <c r="AC25" i="86"/>
  <c r="AC24" i="86"/>
  <c r="AC32" i="86"/>
  <c r="AC31" i="86"/>
  <c r="AC29" i="86"/>
  <c r="AC23" i="86"/>
  <c r="AC28" i="86"/>
  <c r="AC27" i="86"/>
  <c r="F28" i="86"/>
  <c r="G28" i="86" s="1"/>
  <c r="F23" i="86"/>
  <c r="F27" i="86"/>
  <c r="G27" i="86" s="1"/>
  <c r="F25" i="86"/>
  <c r="G25" i="86" s="1"/>
  <c r="F32" i="86"/>
  <c r="G32" i="86" s="1"/>
  <c r="F31" i="86"/>
  <c r="G31" i="86" s="1"/>
  <c r="F30" i="86"/>
  <c r="G30" i="86" s="1"/>
  <c r="F26" i="86"/>
  <c r="G26" i="86" s="1"/>
  <c r="F24" i="86"/>
  <c r="G24" i="86" s="1"/>
  <c r="F29" i="86"/>
  <c r="G29" i="86" s="1"/>
  <c r="H25" i="86"/>
  <c r="H32" i="86"/>
  <c r="H31" i="86"/>
  <c r="H30" i="86"/>
  <c r="H26" i="86"/>
  <c r="J26" i="86" s="1"/>
  <c r="H24" i="86"/>
  <c r="H29" i="86"/>
  <c r="H23" i="86"/>
  <c r="H28" i="86"/>
  <c r="H27" i="86"/>
  <c r="N25" i="86"/>
  <c r="N24" i="86"/>
  <c r="N32" i="86"/>
  <c r="N31" i="86"/>
  <c r="N30" i="86"/>
  <c r="N26" i="86"/>
  <c r="N29" i="86"/>
  <c r="N23" i="86"/>
  <c r="N28" i="86"/>
  <c r="N27" i="86"/>
  <c r="U32" i="86"/>
  <c r="V32" i="86" s="1"/>
  <c r="U31" i="86"/>
  <c r="U26" i="86"/>
  <c r="V26" i="86" s="1"/>
  <c r="U29" i="86"/>
  <c r="U23" i="86"/>
  <c r="U28" i="86"/>
  <c r="U27" i="86"/>
  <c r="U30" i="86"/>
  <c r="U25" i="86"/>
  <c r="V25" i="86" s="1"/>
  <c r="U24" i="86"/>
  <c r="AD32" i="86"/>
  <c r="AE32" i="86" s="1"/>
  <c r="AD31" i="86"/>
  <c r="AE31" i="86" s="1"/>
  <c r="AD29" i="86"/>
  <c r="AD23" i="86"/>
  <c r="AD28" i="86"/>
  <c r="AE28" i="86" s="1"/>
  <c r="AD27" i="86"/>
  <c r="AE27" i="86" s="1"/>
  <c r="AD30" i="86"/>
  <c r="AE30" i="86" s="1"/>
  <c r="AD26" i="86"/>
  <c r="AE26" i="86" s="1"/>
  <c r="AD25" i="86"/>
  <c r="AD24" i="86"/>
  <c r="AE24" i="86" s="1"/>
  <c r="O32" i="86"/>
  <c r="O31" i="86"/>
  <c r="P31" i="86" s="1"/>
  <c r="O30" i="86"/>
  <c r="P30" i="86" s="1"/>
  <c r="O26" i="86"/>
  <c r="P26" i="86" s="1"/>
  <c r="O29" i="86"/>
  <c r="P29" i="86" s="1"/>
  <c r="O23" i="86"/>
  <c r="O28" i="86"/>
  <c r="P28" i="86" s="1"/>
  <c r="O27" i="86"/>
  <c r="P27" i="86" s="1"/>
  <c r="O25" i="86"/>
  <c r="P25" i="86" s="1"/>
  <c r="O24" i="86"/>
  <c r="P24" i="86" s="1"/>
  <c r="I32" i="86"/>
  <c r="I31" i="86"/>
  <c r="I30" i="86"/>
  <c r="J30" i="86" s="1"/>
  <c r="I26" i="86"/>
  <c r="I24" i="86"/>
  <c r="J24" i="86" s="1"/>
  <c r="I29" i="86"/>
  <c r="I23" i="86"/>
  <c r="I28" i="86"/>
  <c r="I27" i="86"/>
  <c r="J27" i="86" s="1"/>
  <c r="I25" i="86"/>
  <c r="Q29" i="86"/>
  <c r="S29" i="86" s="1"/>
  <c r="Q23" i="86"/>
  <c r="Q28" i="86"/>
  <c r="Q27" i="86"/>
  <c r="Q30" i="86"/>
  <c r="Q25" i="86"/>
  <c r="S25" i="86" s="1"/>
  <c r="Q24" i="86"/>
  <c r="Q32" i="86"/>
  <c r="Q31" i="86"/>
  <c r="Q26" i="86"/>
  <c r="W29" i="86"/>
  <c r="W23" i="86"/>
  <c r="W28" i="86"/>
  <c r="W27" i="86"/>
  <c r="W30" i="86"/>
  <c r="W25" i="86"/>
  <c r="W24" i="86"/>
  <c r="W32" i="86"/>
  <c r="Y32" i="86" s="1"/>
  <c r="W31" i="86"/>
  <c r="W26" i="86"/>
  <c r="AF29" i="86"/>
  <c r="AF27" i="86"/>
  <c r="AF28" i="86"/>
  <c r="AF31" i="86"/>
  <c r="AF30" i="86"/>
  <c r="AH30" i="86" s="1"/>
  <c r="AF26" i="86"/>
  <c r="AH26" i="86" s="1"/>
  <c r="AF25" i="86"/>
  <c r="AF24" i="86"/>
  <c r="AF32" i="86"/>
  <c r="AH32" i="86" s="1"/>
  <c r="AF23" i="86"/>
  <c r="W31" i="76"/>
  <c r="W26" i="76"/>
  <c r="W24" i="76"/>
  <c r="W29" i="76"/>
  <c r="W27" i="76"/>
  <c r="W32" i="76"/>
  <c r="W25" i="76"/>
  <c r="W23" i="76"/>
  <c r="W30" i="76"/>
  <c r="W28" i="76"/>
  <c r="T32" i="76"/>
  <c r="T30" i="76"/>
  <c r="T28" i="76"/>
  <c r="T26" i="76"/>
  <c r="T24" i="76"/>
  <c r="T31" i="76"/>
  <c r="T29" i="76"/>
  <c r="T27" i="76"/>
  <c r="T25" i="76"/>
  <c r="T23" i="76"/>
  <c r="D27" i="76"/>
  <c r="AB25" i="76"/>
  <c r="X29" i="76"/>
  <c r="Y29" i="76" s="1"/>
  <c r="X27" i="76"/>
  <c r="X32" i="76"/>
  <c r="X25" i="76"/>
  <c r="X23" i="76"/>
  <c r="X30" i="76"/>
  <c r="X28" i="76"/>
  <c r="X31" i="76"/>
  <c r="X26" i="76"/>
  <c r="Y26" i="76" s="1"/>
  <c r="X24" i="76"/>
  <c r="U30" i="76"/>
  <c r="U28" i="76"/>
  <c r="U26" i="76"/>
  <c r="U24" i="76"/>
  <c r="U31" i="76"/>
  <c r="V31" i="76" s="1"/>
  <c r="U29" i="76"/>
  <c r="U27" i="76"/>
  <c r="V27" i="76" s="1"/>
  <c r="U25" i="76"/>
  <c r="U23" i="76"/>
  <c r="U32" i="76"/>
  <c r="D31" i="76"/>
  <c r="AB23" i="76"/>
  <c r="AA22" i="76"/>
  <c r="AB26" i="76"/>
  <c r="D24" i="76"/>
  <c r="D23" i="76"/>
  <c r="D28" i="76"/>
  <c r="D27" i="83"/>
  <c r="D23" i="83"/>
  <c r="D31" i="83"/>
  <c r="D30" i="83"/>
  <c r="I27" i="83"/>
  <c r="I30" i="83"/>
  <c r="I26" i="83"/>
  <c r="I29" i="83"/>
  <c r="J29" i="83" s="1"/>
  <c r="I32" i="83"/>
  <c r="I25" i="83"/>
  <c r="I31" i="83"/>
  <c r="I23" i="83"/>
  <c r="I24" i="83"/>
  <c r="I28" i="83"/>
  <c r="O30" i="83"/>
  <c r="O26" i="83"/>
  <c r="O29" i="83"/>
  <c r="O31" i="83"/>
  <c r="O24" i="83"/>
  <c r="O27" i="83"/>
  <c r="P27" i="83" s="1"/>
  <c r="O25" i="83"/>
  <c r="O28" i="83"/>
  <c r="O32" i="83"/>
  <c r="O23" i="83"/>
  <c r="U30" i="83"/>
  <c r="U26" i="83"/>
  <c r="U29" i="83"/>
  <c r="U28" i="83"/>
  <c r="V28" i="83" s="1"/>
  <c r="U24" i="83"/>
  <c r="U23" i="83"/>
  <c r="U32" i="83"/>
  <c r="U27" i="83"/>
  <c r="V27" i="83" s="1"/>
  <c r="U31" i="83"/>
  <c r="U25" i="83"/>
  <c r="AD30" i="83"/>
  <c r="AD28" i="83"/>
  <c r="AD26" i="83"/>
  <c r="AD29" i="83"/>
  <c r="AD23" i="83"/>
  <c r="AD32" i="83"/>
  <c r="AE32" i="83" s="1"/>
  <c r="AD27" i="83"/>
  <c r="AD25" i="83"/>
  <c r="AD31" i="83"/>
  <c r="AD24" i="83"/>
  <c r="AE24" i="83" s="1"/>
  <c r="AB29" i="83"/>
  <c r="F29" i="83"/>
  <c r="F25" i="83"/>
  <c r="F27" i="83"/>
  <c r="G27" i="83" s="1"/>
  <c r="F32" i="83"/>
  <c r="F31" i="83"/>
  <c r="F28" i="83"/>
  <c r="F24" i="83"/>
  <c r="G24" i="83" s="1"/>
  <c r="F23" i="83"/>
  <c r="F26" i="83"/>
  <c r="F30" i="83"/>
  <c r="L29" i="83"/>
  <c r="L25" i="83"/>
  <c r="L32" i="83"/>
  <c r="L31" i="83"/>
  <c r="L28" i="83"/>
  <c r="M28" i="83" s="1"/>
  <c r="L24" i="83"/>
  <c r="L23" i="83"/>
  <c r="L30" i="83"/>
  <c r="L27" i="83"/>
  <c r="L26" i="83"/>
  <c r="R29" i="83"/>
  <c r="R25" i="83"/>
  <c r="R24" i="83"/>
  <c r="R32" i="83"/>
  <c r="R31" i="83"/>
  <c r="R28" i="83"/>
  <c r="R27" i="83"/>
  <c r="S27" i="83" s="1"/>
  <c r="R23" i="83"/>
  <c r="R30" i="83"/>
  <c r="R26" i="83"/>
  <c r="X29" i="83"/>
  <c r="Y29" i="83" s="1"/>
  <c r="X25" i="83"/>
  <c r="X24" i="83"/>
  <c r="X30" i="83"/>
  <c r="X32" i="83"/>
  <c r="Y32" i="83" s="1"/>
  <c r="X31" i="83"/>
  <c r="X28" i="83"/>
  <c r="X27" i="83"/>
  <c r="X23" i="83"/>
  <c r="X26" i="83"/>
  <c r="AG28" i="83"/>
  <c r="AG24" i="83"/>
  <c r="AG32" i="83"/>
  <c r="AH32" i="83" s="1"/>
  <c r="AG31" i="83"/>
  <c r="AG30" i="83"/>
  <c r="AG27" i="83"/>
  <c r="AG23" i="83"/>
  <c r="AG25" i="83"/>
  <c r="AG29" i="83"/>
  <c r="AG26" i="83"/>
  <c r="H32" i="83"/>
  <c r="H31" i="83"/>
  <c r="H28" i="83"/>
  <c r="H24" i="83"/>
  <c r="H23" i="83"/>
  <c r="H27" i="83"/>
  <c r="H30" i="83"/>
  <c r="H26" i="83"/>
  <c r="H25" i="83"/>
  <c r="H29" i="83"/>
  <c r="N32" i="83"/>
  <c r="N31" i="83"/>
  <c r="N28" i="83"/>
  <c r="N27" i="83"/>
  <c r="N24" i="83"/>
  <c r="N23" i="83"/>
  <c r="N26" i="83"/>
  <c r="N30" i="83"/>
  <c r="N29" i="83"/>
  <c r="N25" i="83"/>
  <c r="T32" i="83"/>
  <c r="T31" i="83"/>
  <c r="T28" i="83"/>
  <c r="T27" i="83"/>
  <c r="T23" i="83"/>
  <c r="T30" i="83"/>
  <c r="T26" i="83"/>
  <c r="T25" i="83"/>
  <c r="T24" i="83"/>
  <c r="T29" i="83"/>
  <c r="AC32" i="83"/>
  <c r="AC31" i="83"/>
  <c r="AC27" i="83"/>
  <c r="AC23" i="83"/>
  <c r="AC26" i="83"/>
  <c r="AC30" i="83"/>
  <c r="AC28" i="83"/>
  <c r="AC24" i="83"/>
  <c r="AC29" i="83"/>
  <c r="AC25" i="83"/>
  <c r="E30" i="83"/>
  <c r="E26" i="83"/>
  <c r="E29" i="83"/>
  <c r="E25" i="83"/>
  <c r="G25" i="83" s="1"/>
  <c r="E32" i="83"/>
  <c r="E31" i="83"/>
  <c r="E28" i="83"/>
  <c r="E27" i="83"/>
  <c r="E24" i="83"/>
  <c r="K26" i="83"/>
  <c r="K28" i="83"/>
  <c r="K29" i="83"/>
  <c r="K25" i="83"/>
  <c r="K32" i="83"/>
  <c r="K31" i="83"/>
  <c r="K27" i="83"/>
  <c r="K23" i="83"/>
  <c r="K24" i="83"/>
  <c r="K30" i="83"/>
  <c r="Q26" i="83"/>
  <c r="Q27" i="83"/>
  <c r="Q29" i="83"/>
  <c r="S29" i="83" s="1"/>
  <c r="Q25" i="83"/>
  <c r="Q24" i="83"/>
  <c r="Q32" i="83"/>
  <c r="Q31" i="83"/>
  <c r="Q28" i="83"/>
  <c r="Q30" i="83"/>
  <c r="Q23" i="83"/>
  <c r="W26" i="83"/>
  <c r="W29" i="83"/>
  <c r="W25" i="83"/>
  <c r="W22" i="83" s="1"/>
  <c r="W24" i="83"/>
  <c r="W32" i="83"/>
  <c r="W31" i="83"/>
  <c r="W28" i="83"/>
  <c r="W27" i="83"/>
  <c r="W30" i="83"/>
  <c r="W23" i="83"/>
  <c r="AF29" i="83"/>
  <c r="AF26" i="83"/>
  <c r="AF25" i="83"/>
  <c r="AF27" i="83"/>
  <c r="AF28" i="83"/>
  <c r="AF24" i="83"/>
  <c r="AF32" i="83"/>
  <c r="AF31" i="83"/>
  <c r="AH31" i="83" s="1"/>
  <c r="AF30" i="83"/>
  <c r="AF23" i="83"/>
  <c r="Z22" i="83"/>
  <c r="AB28" i="83"/>
  <c r="AB26" i="83"/>
  <c r="AA22" i="83"/>
  <c r="J10" i="83"/>
  <c r="P10" i="83"/>
  <c r="G10" i="37"/>
  <c r="Y10" i="86"/>
  <c r="Y10" i="83"/>
  <c r="P10" i="37"/>
  <c r="J10" i="37"/>
  <c r="Y10" i="87"/>
  <c r="V10" i="87"/>
  <c r="AE10" i="87"/>
  <c r="J10" i="87"/>
  <c r="S10" i="87"/>
  <c r="AH10" i="87"/>
  <c r="P10" i="86"/>
  <c r="AE10" i="86"/>
  <c r="J10" i="86"/>
  <c r="S10" i="86"/>
  <c r="V10" i="86"/>
  <c r="AH10" i="86"/>
  <c r="AE10" i="85"/>
  <c r="V10" i="85"/>
  <c r="M10" i="85"/>
  <c r="S10" i="85"/>
  <c r="AH10" i="85"/>
  <c r="G10" i="84"/>
  <c r="Y10" i="84"/>
  <c r="M10" i="84"/>
  <c r="S10" i="84"/>
  <c r="AE10" i="84"/>
  <c r="J10" i="84"/>
  <c r="P10" i="84"/>
  <c r="V10" i="84"/>
  <c r="V10" i="37"/>
  <c r="M10" i="37"/>
  <c r="S10" i="37"/>
  <c r="Y10" i="37"/>
  <c r="AH10" i="37"/>
  <c r="AE10" i="37"/>
  <c r="AH10" i="83"/>
  <c r="AE10" i="83"/>
  <c r="S10" i="83"/>
  <c r="G10" i="83"/>
  <c r="M10" i="83"/>
  <c r="V10" i="83"/>
  <c r="V10" i="76"/>
  <c r="Y10" i="76"/>
  <c r="K64" i="101"/>
  <c r="I64" i="101"/>
  <c r="H64" i="101"/>
  <c r="G64" i="101"/>
  <c r="F64" i="101"/>
  <c r="E64" i="101"/>
  <c r="D64" i="101"/>
  <c r="C64" i="101"/>
  <c r="B64" i="101"/>
  <c r="K63" i="101"/>
  <c r="I63" i="101"/>
  <c r="H63" i="101"/>
  <c r="G63" i="101"/>
  <c r="F63" i="101"/>
  <c r="E63" i="101"/>
  <c r="D63" i="101"/>
  <c r="C63" i="101"/>
  <c r="B63" i="101"/>
  <c r="K62" i="101"/>
  <c r="I62" i="101"/>
  <c r="H62" i="101"/>
  <c r="G62" i="101"/>
  <c r="F62" i="101"/>
  <c r="E62" i="101"/>
  <c r="D62" i="101"/>
  <c r="C62" i="101"/>
  <c r="B62" i="101"/>
  <c r="K61" i="101"/>
  <c r="I61" i="101"/>
  <c r="H61" i="101"/>
  <c r="G61" i="101"/>
  <c r="F61" i="101"/>
  <c r="E61" i="101"/>
  <c r="D61" i="101"/>
  <c r="C61" i="101"/>
  <c r="B61" i="101"/>
  <c r="K60" i="101"/>
  <c r="I60" i="101"/>
  <c r="H60" i="101"/>
  <c r="G60" i="101"/>
  <c r="F60" i="101"/>
  <c r="E60" i="101"/>
  <c r="D60" i="101"/>
  <c r="C60" i="101"/>
  <c r="B60" i="101"/>
  <c r="L59" i="101"/>
  <c r="L58" i="101"/>
  <c r="L48" i="101"/>
  <c r="K48" i="101"/>
  <c r="I48" i="101"/>
  <c r="H48" i="101"/>
  <c r="G48" i="101"/>
  <c r="F48" i="101"/>
  <c r="E48" i="101"/>
  <c r="D48" i="101"/>
  <c r="C48" i="101"/>
  <c r="K45" i="101"/>
  <c r="I45" i="101"/>
  <c r="H45" i="101"/>
  <c r="G45" i="101"/>
  <c r="F45" i="101"/>
  <c r="E45" i="101"/>
  <c r="D45" i="101"/>
  <c r="C45" i="101"/>
  <c r="B45" i="101"/>
  <c r="K44" i="101"/>
  <c r="I44" i="101"/>
  <c r="H44" i="101"/>
  <c r="G44" i="101"/>
  <c r="F44" i="101"/>
  <c r="E44" i="101"/>
  <c r="D44" i="101"/>
  <c r="C44" i="101"/>
  <c r="B44" i="101"/>
  <c r="K43" i="101"/>
  <c r="I43" i="101"/>
  <c r="H43" i="101"/>
  <c r="G43" i="101"/>
  <c r="F43" i="101"/>
  <c r="E43" i="101"/>
  <c r="D43" i="101"/>
  <c r="C43" i="101"/>
  <c r="B43" i="101"/>
  <c r="K42" i="101"/>
  <c r="I42" i="101"/>
  <c r="H42" i="101"/>
  <c r="G42" i="101"/>
  <c r="F42" i="101"/>
  <c r="E42" i="101"/>
  <c r="D42" i="101"/>
  <c r="C42" i="101"/>
  <c r="B42" i="101"/>
  <c r="K41" i="101"/>
  <c r="I41" i="101"/>
  <c r="H41" i="101"/>
  <c r="G41" i="101"/>
  <c r="F41" i="101"/>
  <c r="E41" i="101"/>
  <c r="D41" i="101"/>
  <c r="C41" i="101"/>
  <c r="B41" i="101"/>
  <c r="L40" i="101"/>
  <c r="L39" i="101"/>
  <c r="L29" i="101"/>
  <c r="K29" i="101"/>
  <c r="K10" i="101" s="1"/>
  <c r="I29" i="101"/>
  <c r="I10" i="101" s="1"/>
  <c r="H29" i="101"/>
  <c r="H10" i="101" s="1"/>
  <c r="G29" i="101"/>
  <c r="F29" i="101"/>
  <c r="F10" i="101" s="1"/>
  <c r="E29" i="101"/>
  <c r="D29" i="101"/>
  <c r="C29" i="101"/>
  <c r="C10" i="101" s="1"/>
  <c r="G21" i="101"/>
  <c r="G26" i="101"/>
  <c r="G24" i="101"/>
  <c r="G22" i="101"/>
  <c r="G25" i="101"/>
  <c r="G23" i="101"/>
  <c r="E9" i="98"/>
  <c r="G19" i="98"/>
  <c r="E19" i="98"/>
  <c r="H22" i="37" l="1"/>
  <c r="Y31" i="37"/>
  <c r="S25" i="37"/>
  <c r="Q22" i="37"/>
  <c r="AD22" i="37"/>
  <c r="AE23" i="37"/>
  <c r="AE32" i="37"/>
  <c r="AE24" i="37"/>
  <c r="V30" i="37"/>
  <c r="V29" i="37"/>
  <c r="P23" i="37"/>
  <c r="O22" i="37"/>
  <c r="P32" i="37"/>
  <c r="J27" i="37"/>
  <c r="J29" i="37"/>
  <c r="J31" i="37"/>
  <c r="AH30" i="37"/>
  <c r="P25" i="37"/>
  <c r="AE25" i="37"/>
  <c r="V31" i="37"/>
  <c r="N22" i="37"/>
  <c r="AH23" i="37"/>
  <c r="AG22" i="37"/>
  <c r="Y26" i="37"/>
  <c r="S27" i="37"/>
  <c r="M28" i="37"/>
  <c r="M30" i="37"/>
  <c r="G28" i="37"/>
  <c r="AF22" i="37"/>
  <c r="W22" i="37"/>
  <c r="S29" i="37"/>
  <c r="K22" i="37"/>
  <c r="E22" i="37"/>
  <c r="G29" i="37"/>
  <c r="AE30" i="37"/>
  <c r="U22" i="37"/>
  <c r="V23" i="37"/>
  <c r="V32" i="37"/>
  <c r="V24" i="37"/>
  <c r="P27" i="37"/>
  <c r="P29" i="37"/>
  <c r="J23" i="37"/>
  <c r="I22" i="37"/>
  <c r="J24" i="37"/>
  <c r="S23" i="37"/>
  <c r="R22" i="37"/>
  <c r="AH32" i="37"/>
  <c r="AC22" i="37"/>
  <c r="J30" i="37"/>
  <c r="X22" i="37"/>
  <c r="Y23" i="37"/>
  <c r="S24" i="37"/>
  <c r="S30" i="37"/>
  <c r="L22" i="37"/>
  <c r="M23" i="37"/>
  <c r="M32" i="37"/>
  <c r="G23" i="37"/>
  <c r="F22" i="37"/>
  <c r="AH26" i="37"/>
  <c r="M25" i="37"/>
  <c r="AE26" i="37"/>
  <c r="AE31" i="37"/>
  <c r="V25" i="37"/>
  <c r="V28" i="37"/>
  <c r="P30" i="37"/>
  <c r="P31" i="37"/>
  <c r="J25" i="37"/>
  <c r="J28" i="37"/>
  <c r="Y23" i="84"/>
  <c r="X22" i="84"/>
  <c r="U22" i="84"/>
  <c r="V23" i="84"/>
  <c r="O22" i="84"/>
  <c r="I22" i="84"/>
  <c r="W22" i="86"/>
  <c r="J25" i="86"/>
  <c r="J29" i="86"/>
  <c r="J31" i="86"/>
  <c r="V30" i="86"/>
  <c r="N22" i="86"/>
  <c r="H22" i="86"/>
  <c r="F22" i="86"/>
  <c r="G23" i="86"/>
  <c r="AC22" i="86"/>
  <c r="V27" i="86"/>
  <c r="AH27" i="86"/>
  <c r="AH24" i="86"/>
  <c r="AH31" i="86"/>
  <c r="Y26" i="86"/>
  <c r="Y25" i="86"/>
  <c r="S23" i="86"/>
  <c r="R22" i="86"/>
  <c r="S32" i="86"/>
  <c r="S27" i="86"/>
  <c r="M31" i="86"/>
  <c r="AE29" i="86"/>
  <c r="AE25" i="86"/>
  <c r="AH29" i="86"/>
  <c r="AH25" i="86"/>
  <c r="AH28" i="86"/>
  <c r="Y31" i="86"/>
  <c r="Y30" i="86"/>
  <c r="S24" i="86"/>
  <c r="S28" i="86"/>
  <c r="AF22" i="86"/>
  <c r="Q22" i="86"/>
  <c r="J28" i="86"/>
  <c r="O22" i="86"/>
  <c r="P23" i="86"/>
  <c r="AE23" i="86"/>
  <c r="AD22" i="86"/>
  <c r="V24" i="86"/>
  <c r="V28" i="86"/>
  <c r="J32" i="86"/>
  <c r="T22" i="86"/>
  <c r="L22" i="86"/>
  <c r="M23" i="86"/>
  <c r="AH23" i="86"/>
  <c r="AG22" i="86"/>
  <c r="Y23" i="86"/>
  <c r="Y27" i="86"/>
  <c r="S26" i="86"/>
  <c r="K22" i="86"/>
  <c r="J23" i="86"/>
  <c r="I22" i="86"/>
  <c r="U22" i="86"/>
  <c r="V23" i="86"/>
  <c r="P32" i="86"/>
  <c r="Y29" i="86"/>
  <c r="X22" i="86"/>
  <c r="Y24" i="86"/>
  <c r="Y28" i="86"/>
  <c r="S31" i="86"/>
  <c r="S30" i="86"/>
  <c r="V25" i="76"/>
  <c r="Y24" i="76"/>
  <c r="Y30" i="76"/>
  <c r="Y27" i="76"/>
  <c r="T22" i="76"/>
  <c r="V29" i="76"/>
  <c r="Y31" i="76"/>
  <c r="Y25" i="76"/>
  <c r="Y23" i="76"/>
  <c r="X22" i="76"/>
  <c r="V24" i="76"/>
  <c r="V32" i="76"/>
  <c r="W22" i="76"/>
  <c r="V26" i="76"/>
  <c r="Y28" i="76"/>
  <c r="Y32" i="76"/>
  <c r="V23" i="76"/>
  <c r="U22" i="76"/>
  <c r="V30" i="76"/>
  <c r="V28" i="76"/>
  <c r="G10" i="101"/>
  <c r="D10" i="101"/>
  <c r="L10" i="101"/>
  <c r="E10" i="101"/>
  <c r="J57" i="101"/>
  <c r="V23" i="83"/>
  <c r="T22" i="83"/>
  <c r="AH23" i="83"/>
  <c r="AG22" i="83"/>
  <c r="Y23" i="83"/>
  <c r="X22" i="83"/>
  <c r="S24" i="83"/>
  <c r="M29" i="83"/>
  <c r="AE28" i="83"/>
  <c r="N22" i="83"/>
  <c r="H22" i="83"/>
  <c r="AH26" i="83"/>
  <c r="AH27" i="83"/>
  <c r="AH24" i="83"/>
  <c r="Y27" i="83"/>
  <c r="Y30" i="83"/>
  <c r="S26" i="83"/>
  <c r="S28" i="83"/>
  <c r="S25" i="83"/>
  <c r="M30" i="83"/>
  <c r="M31" i="83"/>
  <c r="G30" i="83"/>
  <c r="G28" i="83"/>
  <c r="AE31" i="83"/>
  <c r="AE23" i="83"/>
  <c r="AD22" i="83"/>
  <c r="AE30" i="83"/>
  <c r="V32" i="83"/>
  <c r="V29" i="83"/>
  <c r="P32" i="83"/>
  <c r="P24" i="83"/>
  <c r="P30" i="83"/>
  <c r="J31" i="83"/>
  <c r="J26" i="83"/>
  <c r="M27" i="83"/>
  <c r="O22" i="83"/>
  <c r="P23" i="83"/>
  <c r="P26" i="83"/>
  <c r="J23" i="83"/>
  <c r="I22" i="83"/>
  <c r="K22" i="83"/>
  <c r="AH29" i="83"/>
  <c r="AH30" i="83"/>
  <c r="AH28" i="83"/>
  <c r="Y28" i="83"/>
  <c r="Y24" i="83"/>
  <c r="S30" i="83"/>
  <c r="S31" i="83"/>
  <c r="M23" i="83"/>
  <c r="L22" i="83"/>
  <c r="M32" i="83"/>
  <c r="G26" i="83"/>
  <c r="G31" i="83"/>
  <c r="G29" i="83"/>
  <c r="AE25" i="83"/>
  <c r="AE29" i="83"/>
  <c r="V25" i="83"/>
  <c r="U22" i="83"/>
  <c r="V26" i="83"/>
  <c r="P28" i="83"/>
  <c r="P31" i="83"/>
  <c r="J28" i="83"/>
  <c r="J25" i="83"/>
  <c r="J30" i="83"/>
  <c r="AF22" i="83"/>
  <c r="Q22" i="83"/>
  <c r="E22" i="83"/>
  <c r="AC22" i="83"/>
  <c r="AH25" i="83"/>
  <c r="Y26" i="83"/>
  <c r="Y31" i="83"/>
  <c r="Y25" i="83"/>
  <c r="R22" i="83"/>
  <c r="S23" i="83"/>
  <c r="S32" i="83"/>
  <c r="M26" i="83"/>
  <c r="M24" i="83"/>
  <c r="M25" i="83"/>
  <c r="G23" i="83"/>
  <c r="F22" i="83"/>
  <c r="G32" i="83"/>
  <c r="AE27" i="83"/>
  <c r="AE26" i="83"/>
  <c r="V31" i="83"/>
  <c r="V24" i="83"/>
  <c r="V30" i="83"/>
  <c r="P25" i="83"/>
  <c r="P29" i="83"/>
  <c r="J24" i="83"/>
  <c r="J32" i="83"/>
  <c r="J27" i="83"/>
  <c r="K39" i="101"/>
  <c r="J39" i="101"/>
  <c r="H40" i="101"/>
  <c r="J40" i="101"/>
  <c r="I58" i="101"/>
  <c r="J58" i="101"/>
  <c r="H59" i="101"/>
  <c r="J59" i="101"/>
  <c r="H58" i="101"/>
  <c r="C58" i="101"/>
  <c r="K58" i="101"/>
  <c r="E58" i="101"/>
  <c r="G58" i="101"/>
  <c r="B29" i="101"/>
  <c r="L38" i="101" s="1"/>
  <c r="D58" i="101"/>
  <c r="B59" i="101"/>
  <c r="F59" i="101"/>
  <c r="I59" i="101"/>
  <c r="C59" i="101"/>
  <c r="G59" i="101"/>
  <c r="K59" i="101"/>
  <c r="B58" i="101"/>
  <c r="F58" i="101"/>
  <c r="D59" i="101"/>
  <c r="E59" i="101"/>
  <c r="D39" i="101"/>
  <c r="B40" i="101"/>
  <c r="F40" i="101"/>
  <c r="I40" i="101"/>
  <c r="E39" i="101"/>
  <c r="H39" i="101"/>
  <c r="C40" i="101"/>
  <c r="G40" i="101"/>
  <c r="K40" i="101"/>
  <c r="B39" i="101"/>
  <c r="F39" i="101"/>
  <c r="I39" i="101"/>
  <c r="D40" i="101"/>
  <c r="C39" i="101"/>
  <c r="G39" i="101"/>
  <c r="E40" i="101"/>
  <c r="B10" i="101"/>
  <c r="L19" i="101" s="1"/>
  <c r="G20" i="101"/>
  <c r="L57" i="101" l="1"/>
  <c r="G57" i="101"/>
  <c r="H57" i="101"/>
  <c r="B57" i="101"/>
  <c r="I57" i="101"/>
  <c r="E57" i="101"/>
  <c r="C57" i="101"/>
  <c r="D57" i="101"/>
  <c r="K57" i="101"/>
  <c r="F57" i="101"/>
  <c r="G19" i="101"/>
  <c r="J19" i="101"/>
  <c r="B38" i="101"/>
  <c r="J38" i="101"/>
  <c r="D38" i="101"/>
  <c r="K38" i="101"/>
  <c r="G38" i="101"/>
  <c r="C38" i="101"/>
  <c r="H38" i="101"/>
  <c r="F38" i="101"/>
  <c r="E38" i="101"/>
  <c r="I38" i="101"/>
  <c r="I47" i="126"/>
  <c r="H47" i="126"/>
  <c r="G47" i="126"/>
  <c r="F47" i="126"/>
  <c r="I46" i="126"/>
  <c r="H46" i="126"/>
  <c r="G46" i="126"/>
  <c r="F46" i="126"/>
  <c r="I45" i="126"/>
  <c r="H45" i="126"/>
  <c r="G45" i="126"/>
  <c r="F45" i="126"/>
  <c r="I44" i="126"/>
  <c r="H44" i="126"/>
  <c r="G44" i="126"/>
  <c r="F44" i="126"/>
  <c r="I43" i="126"/>
  <c r="H43" i="126"/>
  <c r="G43" i="126"/>
  <c r="F43" i="126"/>
  <c r="I42" i="126"/>
  <c r="H42" i="126"/>
  <c r="G42" i="126"/>
  <c r="F42" i="126"/>
  <c r="I41" i="126"/>
  <c r="H41" i="126"/>
  <c r="G41" i="126"/>
  <c r="F41" i="126"/>
  <c r="I39" i="126"/>
  <c r="H39" i="126"/>
  <c r="G39" i="126"/>
  <c r="F39" i="126"/>
  <c r="I38" i="126"/>
  <c r="H38" i="126"/>
  <c r="G38" i="126"/>
  <c r="F38" i="126"/>
  <c r="I37" i="126"/>
  <c r="H37" i="126"/>
  <c r="G37" i="126"/>
  <c r="F37" i="126"/>
  <c r="I36" i="126"/>
  <c r="H36" i="126"/>
  <c r="G36" i="126"/>
  <c r="F36" i="126"/>
  <c r="I35" i="126"/>
  <c r="H35" i="126"/>
  <c r="G35" i="126"/>
  <c r="F35" i="126"/>
  <c r="I34" i="126"/>
  <c r="H34" i="126"/>
  <c r="G34" i="126"/>
  <c r="F34" i="126"/>
  <c r="I33" i="126"/>
  <c r="H33" i="126"/>
  <c r="G33" i="126"/>
  <c r="F33" i="126"/>
  <c r="I32" i="126"/>
  <c r="H32" i="126"/>
  <c r="G32" i="126"/>
  <c r="F32" i="126"/>
  <c r="I31" i="126"/>
  <c r="H31" i="126"/>
  <c r="G31" i="126"/>
  <c r="F31" i="126"/>
  <c r="I30" i="126"/>
  <c r="H30" i="126"/>
  <c r="G30" i="126"/>
  <c r="F30" i="126"/>
  <c r="I29" i="126"/>
  <c r="H29" i="126"/>
  <c r="G29" i="126"/>
  <c r="F29" i="126"/>
  <c r="I47" i="125"/>
  <c r="H47" i="125"/>
  <c r="G47" i="125"/>
  <c r="F47" i="125"/>
  <c r="I46" i="125"/>
  <c r="H46" i="125"/>
  <c r="G46" i="125"/>
  <c r="F46" i="125"/>
  <c r="I45" i="125"/>
  <c r="H45" i="125"/>
  <c r="G45" i="125"/>
  <c r="F45" i="125"/>
  <c r="I44" i="125"/>
  <c r="H44" i="125"/>
  <c r="G44" i="125"/>
  <c r="F44" i="125"/>
  <c r="I43" i="125"/>
  <c r="H43" i="125"/>
  <c r="G43" i="125"/>
  <c r="F43" i="125"/>
  <c r="I42" i="125"/>
  <c r="H42" i="125"/>
  <c r="G42" i="125"/>
  <c r="F42" i="125"/>
  <c r="I41" i="125"/>
  <c r="H41" i="125"/>
  <c r="G41" i="125"/>
  <c r="F41" i="125"/>
  <c r="I40" i="125"/>
  <c r="H40" i="125"/>
  <c r="G40" i="125"/>
  <c r="F40" i="125"/>
  <c r="I39" i="125"/>
  <c r="H39" i="125"/>
  <c r="G39" i="125"/>
  <c r="F39" i="125"/>
  <c r="I38" i="125"/>
  <c r="H38" i="125"/>
  <c r="G38" i="125"/>
  <c r="F38" i="125"/>
  <c r="I37" i="125"/>
  <c r="H37" i="125"/>
  <c r="G37" i="125"/>
  <c r="F37" i="125"/>
  <c r="I36" i="125"/>
  <c r="H36" i="125"/>
  <c r="G36" i="125"/>
  <c r="F36" i="125"/>
  <c r="I35" i="125"/>
  <c r="H35" i="125"/>
  <c r="G35" i="125"/>
  <c r="F35" i="125"/>
  <c r="I34" i="125"/>
  <c r="H34" i="125"/>
  <c r="G34" i="125"/>
  <c r="F34" i="125"/>
  <c r="I33" i="125"/>
  <c r="H33" i="125"/>
  <c r="G33" i="125"/>
  <c r="F33" i="125"/>
  <c r="I32" i="125"/>
  <c r="H32" i="125"/>
  <c r="G32" i="125"/>
  <c r="F32" i="125"/>
  <c r="I31" i="125"/>
  <c r="H31" i="125"/>
  <c r="G31" i="125"/>
  <c r="F31" i="125"/>
  <c r="I30" i="125"/>
  <c r="H30" i="125"/>
  <c r="G30" i="125"/>
  <c r="F30" i="125"/>
  <c r="I29" i="125"/>
  <c r="H29" i="125"/>
  <c r="G29" i="125"/>
  <c r="F29" i="125"/>
  <c r="I47" i="124"/>
  <c r="H47" i="124"/>
  <c r="G47" i="124"/>
  <c r="F47" i="124"/>
  <c r="I46" i="124"/>
  <c r="H46" i="124"/>
  <c r="G46" i="124"/>
  <c r="F46" i="124"/>
  <c r="I45" i="124"/>
  <c r="H45" i="124"/>
  <c r="G45" i="124"/>
  <c r="F45" i="124"/>
  <c r="I44" i="124"/>
  <c r="H44" i="124"/>
  <c r="G44" i="124"/>
  <c r="F44" i="124"/>
  <c r="I43" i="124"/>
  <c r="H43" i="124"/>
  <c r="G43" i="124"/>
  <c r="F43" i="124"/>
  <c r="I42" i="124"/>
  <c r="H42" i="124"/>
  <c r="G42" i="124"/>
  <c r="F42" i="124"/>
  <c r="I41" i="124"/>
  <c r="H41" i="124"/>
  <c r="G41" i="124"/>
  <c r="F41" i="124"/>
  <c r="I40" i="124"/>
  <c r="H40" i="124"/>
  <c r="G40" i="124"/>
  <c r="F40" i="124"/>
  <c r="I39" i="124"/>
  <c r="H39" i="124"/>
  <c r="G39" i="124"/>
  <c r="F39" i="124"/>
  <c r="I38" i="124"/>
  <c r="H38" i="124"/>
  <c r="G38" i="124"/>
  <c r="F38" i="124"/>
  <c r="I37" i="124"/>
  <c r="H37" i="124"/>
  <c r="G37" i="124"/>
  <c r="F37" i="124"/>
  <c r="I36" i="124"/>
  <c r="H36" i="124"/>
  <c r="G36" i="124"/>
  <c r="F36" i="124"/>
  <c r="I35" i="124"/>
  <c r="H35" i="124"/>
  <c r="G35" i="124"/>
  <c r="F35" i="124"/>
  <c r="I34" i="124"/>
  <c r="H34" i="124"/>
  <c r="G34" i="124"/>
  <c r="F34" i="124"/>
  <c r="I33" i="124"/>
  <c r="H33" i="124"/>
  <c r="G33" i="124"/>
  <c r="F33" i="124"/>
  <c r="I32" i="124"/>
  <c r="H32" i="124"/>
  <c r="G32" i="124"/>
  <c r="F32" i="124"/>
  <c r="I31" i="124"/>
  <c r="H31" i="124"/>
  <c r="G31" i="124"/>
  <c r="F31" i="124"/>
  <c r="I30" i="124"/>
  <c r="H30" i="124"/>
  <c r="G30" i="124"/>
  <c r="F30" i="124"/>
  <c r="I29" i="124"/>
  <c r="H29" i="124"/>
  <c r="G29" i="124"/>
  <c r="F29" i="124"/>
  <c r="I47" i="123"/>
  <c r="H47" i="123"/>
  <c r="G47" i="123"/>
  <c r="F47" i="123"/>
  <c r="I46" i="123"/>
  <c r="H46" i="123"/>
  <c r="G46" i="123"/>
  <c r="F46" i="123"/>
  <c r="I45" i="123"/>
  <c r="H45" i="123"/>
  <c r="G45" i="123"/>
  <c r="F45" i="123"/>
  <c r="I44" i="123"/>
  <c r="H44" i="123"/>
  <c r="G44" i="123"/>
  <c r="F44" i="123"/>
  <c r="I43" i="123"/>
  <c r="H43" i="123"/>
  <c r="G43" i="123"/>
  <c r="F43" i="123"/>
  <c r="I42" i="123"/>
  <c r="H42" i="123"/>
  <c r="G42" i="123"/>
  <c r="F42" i="123"/>
  <c r="I41" i="123"/>
  <c r="H41" i="123"/>
  <c r="G41" i="123"/>
  <c r="F41" i="123"/>
  <c r="I40" i="123"/>
  <c r="H40" i="123"/>
  <c r="G40" i="123"/>
  <c r="F40" i="123"/>
  <c r="I39" i="123"/>
  <c r="H39" i="123"/>
  <c r="G39" i="123"/>
  <c r="F39" i="123"/>
  <c r="I38" i="123"/>
  <c r="H38" i="123"/>
  <c r="G38" i="123"/>
  <c r="F38" i="123"/>
  <c r="I37" i="123"/>
  <c r="H37" i="123"/>
  <c r="G37" i="123"/>
  <c r="F37" i="123"/>
  <c r="I36" i="123"/>
  <c r="H36" i="123"/>
  <c r="G36" i="123"/>
  <c r="F36" i="123"/>
  <c r="I35" i="123"/>
  <c r="H35" i="123"/>
  <c r="G35" i="123"/>
  <c r="F35" i="123"/>
  <c r="I34" i="123"/>
  <c r="H34" i="123"/>
  <c r="G34" i="123"/>
  <c r="F34" i="123"/>
  <c r="I33" i="123"/>
  <c r="H33" i="123"/>
  <c r="G33" i="123"/>
  <c r="F33" i="123"/>
  <c r="I32" i="123"/>
  <c r="H32" i="123"/>
  <c r="G32" i="123"/>
  <c r="F32" i="123"/>
  <c r="I31" i="123"/>
  <c r="H31" i="123"/>
  <c r="G31" i="123"/>
  <c r="F31" i="123"/>
  <c r="I30" i="123"/>
  <c r="H30" i="123"/>
  <c r="G30" i="123"/>
  <c r="F30" i="123"/>
  <c r="I29" i="123"/>
  <c r="H29" i="123"/>
  <c r="G29" i="123"/>
  <c r="F29" i="123"/>
  <c r="I47" i="121"/>
  <c r="H47" i="121"/>
  <c r="G47" i="121"/>
  <c r="F47" i="121"/>
  <c r="I46" i="121"/>
  <c r="H46" i="121"/>
  <c r="G46" i="121"/>
  <c r="F46" i="121"/>
  <c r="I45" i="121"/>
  <c r="H45" i="121"/>
  <c r="G45" i="121"/>
  <c r="F45" i="121"/>
  <c r="I44" i="121"/>
  <c r="H44" i="121"/>
  <c r="G44" i="121"/>
  <c r="F44" i="121"/>
  <c r="I43" i="121"/>
  <c r="H43" i="121"/>
  <c r="G43" i="121"/>
  <c r="F43" i="121"/>
  <c r="I42" i="121"/>
  <c r="H42" i="121"/>
  <c r="G42" i="121"/>
  <c r="F42" i="121"/>
  <c r="I41" i="121"/>
  <c r="H41" i="121"/>
  <c r="G41" i="121"/>
  <c r="F41" i="121"/>
  <c r="I40" i="121"/>
  <c r="H40" i="121"/>
  <c r="G40" i="121"/>
  <c r="F40" i="121"/>
  <c r="I39" i="121"/>
  <c r="H39" i="121"/>
  <c r="G39" i="121"/>
  <c r="F39" i="121"/>
  <c r="I38" i="121"/>
  <c r="H38" i="121"/>
  <c r="G38" i="121"/>
  <c r="F38" i="121"/>
  <c r="I37" i="121"/>
  <c r="H37" i="121"/>
  <c r="G37" i="121"/>
  <c r="F37" i="121"/>
  <c r="I36" i="121"/>
  <c r="H36" i="121"/>
  <c r="G36" i="121"/>
  <c r="F36" i="121"/>
  <c r="I35" i="121"/>
  <c r="H35" i="121"/>
  <c r="G35" i="121"/>
  <c r="F35" i="121"/>
  <c r="I34" i="121"/>
  <c r="H34" i="121"/>
  <c r="G34" i="121"/>
  <c r="F34" i="121"/>
  <c r="I33" i="121"/>
  <c r="H33" i="121"/>
  <c r="G33" i="121"/>
  <c r="F33" i="121"/>
  <c r="I32" i="121"/>
  <c r="H32" i="121"/>
  <c r="G32" i="121"/>
  <c r="F32" i="121"/>
  <c r="I31" i="121"/>
  <c r="H31" i="121"/>
  <c r="G31" i="121"/>
  <c r="F31" i="121"/>
  <c r="I30" i="121"/>
  <c r="H30" i="121"/>
  <c r="G30" i="121"/>
  <c r="F30" i="121"/>
  <c r="I29" i="121"/>
  <c r="H29" i="121"/>
  <c r="G29" i="121"/>
  <c r="F29" i="121"/>
  <c r="I47" i="120"/>
  <c r="H47" i="120"/>
  <c r="G47" i="120"/>
  <c r="F47" i="120"/>
  <c r="I46" i="120"/>
  <c r="H46" i="120"/>
  <c r="G46" i="120"/>
  <c r="F46" i="120"/>
  <c r="I45" i="120"/>
  <c r="H45" i="120"/>
  <c r="G45" i="120"/>
  <c r="F45" i="120"/>
  <c r="I44" i="120"/>
  <c r="H44" i="120"/>
  <c r="G44" i="120"/>
  <c r="F44" i="120"/>
  <c r="I43" i="120"/>
  <c r="H43" i="120"/>
  <c r="G43" i="120"/>
  <c r="F43" i="120"/>
  <c r="I42" i="120"/>
  <c r="H42" i="120"/>
  <c r="G42" i="120"/>
  <c r="F42" i="120"/>
  <c r="I41" i="120"/>
  <c r="H41" i="120"/>
  <c r="G41" i="120"/>
  <c r="F41" i="120"/>
  <c r="I40" i="120"/>
  <c r="H40" i="120"/>
  <c r="G40" i="120"/>
  <c r="F40" i="120"/>
  <c r="I39" i="120"/>
  <c r="H39" i="120"/>
  <c r="G39" i="120"/>
  <c r="F39" i="120"/>
  <c r="I38" i="120"/>
  <c r="H38" i="120"/>
  <c r="G38" i="120"/>
  <c r="F38" i="120"/>
  <c r="I37" i="120"/>
  <c r="H37" i="120"/>
  <c r="G37" i="120"/>
  <c r="F37" i="120"/>
  <c r="I36" i="120"/>
  <c r="H36" i="120"/>
  <c r="G36" i="120"/>
  <c r="F36" i="120"/>
  <c r="I35" i="120"/>
  <c r="H35" i="120"/>
  <c r="G35" i="120"/>
  <c r="F35" i="120"/>
  <c r="I34" i="120"/>
  <c r="H34" i="120"/>
  <c r="G34" i="120"/>
  <c r="F34" i="120"/>
  <c r="I33" i="120"/>
  <c r="H33" i="120"/>
  <c r="G33" i="120"/>
  <c r="F33" i="120"/>
  <c r="I32" i="120"/>
  <c r="H32" i="120"/>
  <c r="G32" i="120"/>
  <c r="F32" i="120"/>
  <c r="I31" i="120"/>
  <c r="H31" i="120"/>
  <c r="G31" i="120"/>
  <c r="F31" i="120"/>
  <c r="I30" i="120"/>
  <c r="H30" i="120"/>
  <c r="G30" i="120"/>
  <c r="F30" i="120"/>
  <c r="G29" i="120"/>
  <c r="H29" i="120"/>
  <c r="I29" i="120"/>
  <c r="F29" i="120"/>
  <c r="I47" i="122"/>
  <c r="H47" i="122"/>
  <c r="G47" i="122"/>
  <c r="F47" i="122"/>
  <c r="I46" i="122"/>
  <c r="H46" i="122"/>
  <c r="G46" i="122"/>
  <c r="F46" i="122"/>
  <c r="I45" i="122"/>
  <c r="H45" i="122"/>
  <c r="G45" i="122"/>
  <c r="F45" i="122"/>
  <c r="I44" i="122"/>
  <c r="H44" i="122"/>
  <c r="G44" i="122"/>
  <c r="F44" i="122"/>
  <c r="I43" i="122"/>
  <c r="H43" i="122"/>
  <c r="G43" i="122"/>
  <c r="F43" i="122"/>
  <c r="I42" i="122"/>
  <c r="H42" i="122"/>
  <c r="G42" i="122"/>
  <c r="F42" i="122"/>
  <c r="I41" i="122"/>
  <c r="H41" i="122"/>
  <c r="G41" i="122"/>
  <c r="F41" i="122"/>
  <c r="I40" i="122"/>
  <c r="H40" i="122"/>
  <c r="G40" i="122"/>
  <c r="F40" i="122"/>
  <c r="I39" i="122"/>
  <c r="H39" i="122"/>
  <c r="G39" i="122"/>
  <c r="F39" i="122"/>
  <c r="I38" i="122"/>
  <c r="H38" i="122"/>
  <c r="G38" i="122"/>
  <c r="F38" i="122"/>
  <c r="I37" i="122"/>
  <c r="H37" i="122"/>
  <c r="G37" i="122"/>
  <c r="F37" i="122"/>
  <c r="I36" i="122"/>
  <c r="H36" i="122"/>
  <c r="G36" i="122"/>
  <c r="F36" i="122"/>
  <c r="I35" i="122"/>
  <c r="H35" i="122"/>
  <c r="G35" i="122"/>
  <c r="F35" i="122"/>
  <c r="I34" i="122"/>
  <c r="H34" i="122"/>
  <c r="G34" i="122"/>
  <c r="F34" i="122"/>
  <c r="I33" i="122"/>
  <c r="H33" i="122"/>
  <c r="G33" i="122"/>
  <c r="F33" i="122"/>
  <c r="I32" i="122"/>
  <c r="H32" i="122"/>
  <c r="G32" i="122"/>
  <c r="F32" i="122"/>
  <c r="I31" i="122"/>
  <c r="H31" i="122"/>
  <c r="G31" i="122"/>
  <c r="F31" i="122"/>
  <c r="I30" i="122"/>
  <c r="H30" i="122"/>
  <c r="G30" i="122"/>
  <c r="F30" i="122"/>
  <c r="F29" i="122"/>
  <c r="H29" i="122"/>
  <c r="I29" i="122"/>
  <c r="G29" i="122"/>
  <c r="F59" i="53"/>
  <c r="E59" i="53"/>
  <c r="D59" i="53"/>
  <c r="F58" i="53"/>
  <c r="E58" i="53"/>
  <c r="D58" i="53"/>
  <c r="F57" i="53"/>
  <c r="E57" i="53"/>
  <c r="D57" i="53"/>
  <c r="F56" i="53"/>
  <c r="F60" i="53" s="1"/>
  <c r="E56" i="53"/>
  <c r="E60" i="53" s="1"/>
  <c r="D56" i="53"/>
  <c r="D60" i="53" s="1"/>
  <c r="F55" i="53"/>
  <c r="E55" i="53"/>
  <c r="D55" i="53"/>
  <c r="F52" i="53"/>
  <c r="E52" i="53"/>
  <c r="D52" i="53"/>
  <c r="E45" i="53"/>
  <c r="F45" i="53"/>
  <c r="D45" i="53"/>
  <c r="D37" i="53"/>
  <c r="F38" i="53"/>
  <c r="E38" i="53"/>
  <c r="D38" i="53"/>
  <c r="F37" i="53"/>
  <c r="E37" i="53"/>
  <c r="E42" i="53" s="1"/>
  <c r="F42" i="53"/>
  <c r="D42" i="53"/>
  <c r="F41" i="53"/>
  <c r="E41" i="53"/>
  <c r="D41" i="53"/>
  <c r="D34" i="53"/>
  <c r="F34" i="53"/>
  <c r="E34" i="53"/>
  <c r="F32" i="53"/>
  <c r="E32" i="53"/>
  <c r="D32" i="53"/>
  <c r="F30" i="53"/>
  <c r="E30" i="53"/>
  <c r="D30" i="53"/>
  <c r="E27" i="53"/>
  <c r="F27" i="53"/>
  <c r="D27" i="53"/>
  <c r="E47" i="55"/>
  <c r="E54" i="55" s="1"/>
  <c r="F47" i="55"/>
  <c r="D47" i="55"/>
  <c r="D54" i="55" s="1"/>
  <c r="E45" i="55"/>
  <c r="E52" i="55" s="1"/>
  <c r="F45" i="55"/>
  <c r="F52" i="55" s="1"/>
  <c r="D45" i="55"/>
  <c r="D52" i="55" s="1"/>
  <c r="F54" i="55"/>
  <c r="D34" i="55"/>
  <c r="F36" i="55"/>
  <c r="E36" i="55"/>
  <c r="D36" i="55"/>
  <c r="F34" i="55"/>
  <c r="E34" i="55"/>
  <c r="E29" i="55"/>
  <c r="F29" i="55"/>
  <c r="D29" i="55"/>
  <c r="E27" i="55"/>
  <c r="F27" i="55"/>
  <c r="D27" i="55"/>
  <c r="I27" i="126"/>
  <c r="M27" i="126" s="1"/>
  <c r="E27" i="126"/>
  <c r="I26" i="126"/>
  <c r="E26" i="126"/>
  <c r="I25" i="126"/>
  <c r="M25" i="126" s="1"/>
  <c r="E25" i="126"/>
  <c r="I24" i="126"/>
  <c r="M24" i="126" s="1"/>
  <c r="E24" i="126"/>
  <c r="I23" i="126"/>
  <c r="E23" i="126"/>
  <c r="I22" i="126"/>
  <c r="E22" i="126"/>
  <c r="H21" i="126"/>
  <c r="G21" i="126"/>
  <c r="F21" i="126"/>
  <c r="D21" i="126"/>
  <c r="C21" i="126"/>
  <c r="B21" i="126"/>
  <c r="I20" i="126"/>
  <c r="E20" i="126"/>
  <c r="I19" i="126"/>
  <c r="E19" i="126"/>
  <c r="I18" i="126"/>
  <c r="I9" i="126" s="1"/>
  <c r="E18" i="126"/>
  <c r="I17" i="126"/>
  <c r="E17" i="126"/>
  <c r="I16" i="126"/>
  <c r="E16" i="126"/>
  <c r="I15" i="126"/>
  <c r="E15" i="126"/>
  <c r="I14" i="126"/>
  <c r="E14" i="126"/>
  <c r="I13" i="126"/>
  <c r="E13" i="126"/>
  <c r="I12" i="126"/>
  <c r="E12" i="126"/>
  <c r="I11" i="126"/>
  <c r="E11" i="126"/>
  <c r="I27" i="125"/>
  <c r="E27" i="125"/>
  <c r="I26" i="125"/>
  <c r="E26" i="125"/>
  <c r="I25" i="125"/>
  <c r="E25" i="125"/>
  <c r="I24" i="125"/>
  <c r="E24" i="125"/>
  <c r="I23" i="125"/>
  <c r="E23" i="125"/>
  <c r="I22" i="125"/>
  <c r="E22" i="125"/>
  <c r="H21" i="125"/>
  <c r="G21" i="125"/>
  <c r="F21" i="125"/>
  <c r="E21" i="125"/>
  <c r="D21" i="125"/>
  <c r="C21" i="125"/>
  <c r="C41" i="125" s="1"/>
  <c r="B21" i="125"/>
  <c r="I20" i="125"/>
  <c r="E20" i="125"/>
  <c r="I19" i="125"/>
  <c r="E19" i="125"/>
  <c r="I18" i="125"/>
  <c r="E18" i="125"/>
  <c r="I17" i="125"/>
  <c r="E17" i="125"/>
  <c r="I16" i="125"/>
  <c r="M16" i="125" s="1"/>
  <c r="E16" i="125"/>
  <c r="I15" i="125"/>
  <c r="E15" i="125"/>
  <c r="I14" i="125"/>
  <c r="E14" i="125"/>
  <c r="I13" i="125"/>
  <c r="E13" i="125"/>
  <c r="I12" i="125"/>
  <c r="E12" i="125"/>
  <c r="I11" i="125"/>
  <c r="E11" i="125"/>
  <c r="I27" i="124"/>
  <c r="M27" i="124" s="1"/>
  <c r="E27" i="124"/>
  <c r="I26" i="124"/>
  <c r="E26" i="124"/>
  <c r="I25" i="124"/>
  <c r="E25" i="124"/>
  <c r="I24" i="124"/>
  <c r="E24" i="124"/>
  <c r="I23" i="124"/>
  <c r="M23" i="124" s="1"/>
  <c r="E23" i="124"/>
  <c r="I22" i="124"/>
  <c r="E22" i="124"/>
  <c r="H21" i="124"/>
  <c r="G21" i="124"/>
  <c r="F21" i="124"/>
  <c r="D21" i="124"/>
  <c r="C21" i="124"/>
  <c r="B21" i="124"/>
  <c r="I20" i="124"/>
  <c r="E20" i="124"/>
  <c r="I19" i="124"/>
  <c r="E19" i="124"/>
  <c r="I18" i="124"/>
  <c r="E18" i="124"/>
  <c r="I17" i="124"/>
  <c r="E17" i="124"/>
  <c r="I16" i="124"/>
  <c r="E16" i="124"/>
  <c r="I15" i="124"/>
  <c r="E15" i="124"/>
  <c r="I14" i="124"/>
  <c r="E14" i="124"/>
  <c r="I13" i="124"/>
  <c r="E13" i="124"/>
  <c r="I12" i="124"/>
  <c r="E12" i="124"/>
  <c r="I11" i="124"/>
  <c r="E11" i="124"/>
  <c r="I27" i="123"/>
  <c r="E27" i="123"/>
  <c r="I26" i="123"/>
  <c r="E26" i="123"/>
  <c r="I25" i="123"/>
  <c r="E25" i="123"/>
  <c r="I24" i="123"/>
  <c r="M24" i="123" s="1"/>
  <c r="E24" i="123"/>
  <c r="I23" i="123"/>
  <c r="E23" i="123"/>
  <c r="I22" i="123"/>
  <c r="E22" i="123"/>
  <c r="H21" i="123"/>
  <c r="G21" i="123"/>
  <c r="F21" i="123"/>
  <c r="D21" i="123"/>
  <c r="C21" i="123"/>
  <c r="B21" i="123"/>
  <c r="I20" i="123"/>
  <c r="E20" i="123"/>
  <c r="I19" i="123"/>
  <c r="E19" i="123"/>
  <c r="I18" i="123"/>
  <c r="E18" i="123"/>
  <c r="I17" i="123"/>
  <c r="E17" i="123"/>
  <c r="I16" i="123"/>
  <c r="E16" i="123"/>
  <c r="I15" i="123"/>
  <c r="E15" i="123"/>
  <c r="I14" i="123"/>
  <c r="E14" i="123"/>
  <c r="I13" i="123"/>
  <c r="E13" i="123"/>
  <c r="I12" i="123"/>
  <c r="E12" i="123"/>
  <c r="I11" i="123"/>
  <c r="E11" i="123"/>
  <c r="I27" i="122"/>
  <c r="E27" i="122"/>
  <c r="I26" i="122"/>
  <c r="E26" i="122"/>
  <c r="I25" i="122"/>
  <c r="E25" i="122"/>
  <c r="I24" i="122"/>
  <c r="E24" i="122"/>
  <c r="I23" i="122"/>
  <c r="E23" i="122"/>
  <c r="I22" i="122"/>
  <c r="E22" i="122"/>
  <c r="H21" i="122"/>
  <c r="G21" i="122"/>
  <c r="F21" i="122"/>
  <c r="D21" i="122"/>
  <c r="C21" i="122"/>
  <c r="B21" i="122"/>
  <c r="I20" i="122"/>
  <c r="E20" i="122"/>
  <c r="I19" i="122"/>
  <c r="E19" i="122"/>
  <c r="I18" i="122"/>
  <c r="E18" i="122"/>
  <c r="I17" i="122"/>
  <c r="E17" i="122"/>
  <c r="I16" i="122"/>
  <c r="E16" i="122"/>
  <c r="I15" i="122"/>
  <c r="E15" i="122"/>
  <c r="I14" i="122"/>
  <c r="E14" i="122"/>
  <c r="I13" i="122"/>
  <c r="M13" i="122" s="1"/>
  <c r="E13" i="122"/>
  <c r="I12" i="122"/>
  <c r="E12" i="122"/>
  <c r="I11" i="122"/>
  <c r="E11" i="122"/>
  <c r="I27" i="121"/>
  <c r="E27" i="121"/>
  <c r="I26" i="121"/>
  <c r="E26" i="121"/>
  <c r="I25" i="121"/>
  <c r="E25" i="121"/>
  <c r="I24" i="121"/>
  <c r="E24" i="121"/>
  <c r="I23" i="121"/>
  <c r="E23" i="121"/>
  <c r="I22" i="121"/>
  <c r="E22" i="121"/>
  <c r="H21" i="121"/>
  <c r="G21" i="121"/>
  <c r="F21" i="121"/>
  <c r="D21" i="121"/>
  <c r="C21" i="121"/>
  <c r="B21" i="121"/>
  <c r="I20" i="121"/>
  <c r="E20" i="121"/>
  <c r="I19" i="121"/>
  <c r="E19" i="121"/>
  <c r="M19" i="121" s="1"/>
  <c r="I18" i="121"/>
  <c r="E18" i="121"/>
  <c r="I17" i="121"/>
  <c r="E17" i="121"/>
  <c r="I16" i="121"/>
  <c r="E16" i="121"/>
  <c r="I15" i="121"/>
  <c r="E15" i="121"/>
  <c r="I14" i="121"/>
  <c r="E14" i="121"/>
  <c r="I13" i="121"/>
  <c r="E13" i="121"/>
  <c r="I12" i="121"/>
  <c r="E12" i="121"/>
  <c r="I11" i="121"/>
  <c r="E11" i="121"/>
  <c r="I27" i="120"/>
  <c r="I26" i="120"/>
  <c r="I25" i="120"/>
  <c r="I24" i="120"/>
  <c r="I23" i="120"/>
  <c r="I22" i="120"/>
  <c r="I20" i="120"/>
  <c r="I19" i="120"/>
  <c r="I18" i="120"/>
  <c r="I17" i="120"/>
  <c r="I16" i="120"/>
  <c r="I15" i="120"/>
  <c r="I14" i="120"/>
  <c r="I13" i="120"/>
  <c r="I12" i="120"/>
  <c r="I11" i="120"/>
  <c r="E27" i="120"/>
  <c r="E26" i="120"/>
  <c r="E25" i="120"/>
  <c r="E24" i="120"/>
  <c r="E23" i="120"/>
  <c r="E22" i="120"/>
  <c r="E20" i="120"/>
  <c r="E19" i="120"/>
  <c r="E18" i="120"/>
  <c r="E17" i="120"/>
  <c r="E16" i="120"/>
  <c r="E15" i="120"/>
  <c r="E14" i="120"/>
  <c r="E13" i="120"/>
  <c r="E12" i="120"/>
  <c r="E11" i="120"/>
  <c r="L27" i="126"/>
  <c r="K27" i="126"/>
  <c r="M26" i="126"/>
  <c r="L26" i="126"/>
  <c r="K26" i="126"/>
  <c r="J26" i="126"/>
  <c r="L25" i="126"/>
  <c r="K25" i="126"/>
  <c r="L24" i="126"/>
  <c r="K24" i="126"/>
  <c r="J24" i="126"/>
  <c r="M23" i="126"/>
  <c r="L23" i="126"/>
  <c r="K23" i="126"/>
  <c r="L22" i="126"/>
  <c r="K22" i="126"/>
  <c r="J22" i="126"/>
  <c r="C41" i="126"/>
  <c r="M20" i="126"/>
  <c r="L20" i="126"/>
  <c r="K20" i="126"/>
  <c r="M19" i="126"/>
  <c r="L19" i="126"/>
  <c r="K19" i="126"/>
  <c r="J19" i="126"/>
  <c r="M18" i="126"/>
  <c r="L18" i="126"/>
  <c r="K18" i="126"/>
  <c r="M17" i="126"/>
  <c r="L17" i="126"/>
  <c r="K17" i="126"/>
  <c r="J17" i="126"/>
  <c r="M16" i="126"/>
  <c r="L16" i="126"/>
  <c r="K16" i="126"/>
  <c r="M15" i="126"/>
  <c r="L15" i="126"/>
  <c r="K15" i="126"/>
  <c r="J15" i="126"/>
  <c r="M14" i="126"/>
  <c r="L14" i="126"/>
  <c r="K14" i="126"/>
  <c r="M13" i="126"/>
  <c r="L13" i="126"/>
  <c r="K13" i="126"/>
  <c r="J13" i="126"/>
  <c r="M12" i="126"/>
  <c r="L12" i="126"/>
  <c r="K12" i="126"/>
  <c r="M11" i="126"/>
  <c r="L11" i="126"/>
  <c r="K11" i="126"/>
  <c r="J11" i="126"/>
  <c r="I10" i="126"/>
  <c r="H10" i="126"/>
  <c r="G10" i="126"/>
  <c r="E10" i="126"/>
  <c r="D10" i="126"/>
  <c r="C10" i="126"/>
  <c r="B10" i="126"/>
  <c r="B30" i="126" s="1"/>
  <c r="H9" i="126"/>
  <c r="G9" i="126"/>
  <c r="E9" i="126"/>
  <c r="D9" i="126"/>
  <c r="C9" i="126"/>
  <c r="B9" i="126"/>
  <c r="B29" i="126" s="1"/>
  <c r="M27" i="125"/>
  <c r="L27" i="125"/>
  <c r="K27" i="125"/>
  <c r="M26" i="125"/>
  <c r="L26" i="125"/>
  <c r="K26" i="125"/>
  <c r="J26" i="125"/>
  <c r="M25" i="125"/>
  <c r="L25" i="125"/>
  <c r="K25" i="125"/>
  <c r="M24" i="125"/>
  <c r="L24" i="125"/>
  <c r="K24" i="125"/>
  <c r="J24" i="125"/>
  <c r="M23" i="125"/>
  <c r="L23" i="125"/>
  <c r="K23" i="125"/>
  <c r="M22" i="125"/>
  <c r="L22" i="125"/>
  <c r="K22" i="125"/>
  <c r="J22" i="125"/>
  <c r="B41" i="125"/>
  <c r="M20" i="125"/>
  <c r="L20" i="125"/>
  <c r="K20" i="125"/>
  <c r="M19" i="125"/>
  <c r="L19" i="125"/>
  <c r="K19" i="125"/>
  <c r="J19" i="125"/>
  <c r="M18" i="125"/>
  <c r="L18" i="125"/>
  <c r="K18" i="125"/>
  <c r="M17" i="125"/>
  <c r="L17" i="125"/>
  <c r="K17" i="125"/>
  <c r="J17" i="125"/>
  <c r="L16" i="125"/>
  <c r="K16" i="125"/>
  <c r="M15" i="125"/>
  <c r="L15" i="125"/>
  <c r="K15" i="125"/>
  <c r="J15" i="125"/>
  <c r="M14" i="125"/>
  <c r="L14" i="125"/>
  <c r="K14" i="125"/>
  <c r="M13" i="125"/>
  <c r="L13" i="125"/>
  <c r="K13" i="125"/>
  <c r="J13" i="125"/>
  <c r="M12" i="125"/>
  <c r="L12" i="125"/>
  <c r="K12" i="125"/>
  <c r="M11" i="125"/>
  <c r="L11" i="125"/>
  <c r="K11" i="125"/>
  <c r="J11" i="125"/>
  <c r="H10" i="125"/>
  <c r="G10" i="125"/>
  <c r="E10" i="125"/>
  <c r="D10" i="125"/>
  <c r="C10" i="125"/>
  <c r="C30" i="125" s="1"/>
  <c r="B10" i="125"/>
  <c r="B30" i="125" s="1"/>
  <c r="H9" i="125"/>
  <c r="G9" i="125"/>
  <c r="E9" i="125"/>
  <c r="D9" i="125"/>
  <c r="C9" i="125"/>
  <c r="B9" i="125"/>
  <c r="B29" i="125" s="1"/>
  <c r="L27" i="124"/>
  <c r="K27" i="124"/>
  <c r="M26" i="124"/>
  <c r="L26" i="124"/>
  <c r="K26" i="124"/>
  <c r="J26" i="124"/>
  <c r="M25" i="124"/>
  <c r="L25" i="124"/>
  <c r="K25" i="124"/>
  <c r="L24" i="124"/>
  <c r="K24" i="124"/>
  <c r="J24" i="124"/>
  <c r="L23" i="124"/>
  <c r="K23" i="124"/>
  <c r="M22" i="124"/>
  <c r="L22" i="124"/>
  <c r="K22" i="124"/>
  <c r="J22" i="124"/>
  <c r="M20" i="124"/>
  <c r="L20" i="124"/>
  <c r="K20" i="124"/>
  <c r="L19" i="124"/>
  <c r="K19" i="124"/>
  <c r="J19" i="124"/>
  <c r="L18" i="124"/>
  <c r="K18" i="124"/>
  <c r="L17" i="124"/>
  <c r="K17" i="124"/>
  <c r="J17" i="124"/>
  <c r="M16" i="124"/>
  <c r="L16" i="124"/>
  <c r="K16" i="124"/>
  <c r="L15" i="124"/>
  <c r="K15" i="124"/>
  <c r="J15" i="124"/>
  <c r="L14" i="124"/>
  <c r="K14" i="124"/>
  <c r="L13" i="124"/>
  <c r="K13" i="124"/>
  <c r="J13" i="124"/>
  <c r="M12" i="124"/>
  <c r="L12" i="124"/>
  <c r="K12" i="124"/>
  <c r="L11" i="124"/>
  <c r="K11" i="124"/>
  <c r="J11" i="124"/>
  <c r="H10" i="124"/>
  <c r="G10" i="124"/>
  <c r="D10" i="124"/>
  <c r="C10" i="124"/>
  <c r="B10" i="124"/>
  <c r="B30" i="124" s="1"/>
  <c r="H9" i="124"/>
  <c r="G9" i="124"/>
  <c r="D9" i="124"/>
  <c r="C9" i="124"/>
  <c r="B9" i="124"/>
  <c r="B29" i="124" s="1"/>
  <c r="L27" i="123"/>
  <c r="K27" i="123"/>
  <c r="M26" i="123"/>
  <c r="L26" i="123"/>
  <c r="K26" i="123"/>
  <c r="J26" i="123"/>
  <c r="L25" i="123"/>
  <c r="K25" i="123"/>
  <c r="L24" i="123"/>
  <c r="K24" i="123"/>
  <c r="J24" i="123"/>
  <c r="L23" i="123"/>
  <c r="K23" i="123"/>
  <c r="L22" i="123"/>
  <c r="K22" i="123"/>
  <c r="J22" i="123"/>
  <c r="D41" i="123"/>
  <c r="B41" i="123"/>
  <c r="L20" i="123"/>
  <c r="K20" i="123"/>
  <c r="M19" i="123"/>
  <c r="L19" i="123"/>
  <c r="K19" i="123"/>
  <c r="J19" i="123"/>
  <c r="M18" i="123"/>
  <c r="L18" i="123"/>
  <c r="K18" i="123"/>
  <c r="M17" i="123"/>
  <c r="L17" i="123"/>
  <c r="K17" i="123"/>
  <c r="J17" i="123"/>
  <c r="M16" i="123"/>
  <c r="L16" i="123"/>
  <c r="K16" i="123"/>
  <c r="M15" i="123"/>
  <c r="L15" i="123"/>
  <c r="K15" i="123"/>
  <c r="J15" i="123"/>
  <c r="M14" i="123"/>
  <c r="L14" i="123"/>
  <c r="K14" i="123"/>
  <c r="M13" i="123"/>
  <c r="L13" i="123"/>
  <c r="K13" i="123"/>
  <c r="J13" i="123"/>
  <c r="L12" i="123"/>
  <c r="K12" i="123"/>
  <c r="M11" i="123"/>
  <c r="L11" i="123"/>
  <c r="K11" i="123"/>
  <c r="J11" i="123"/>
  <c r="I10" i="123"/>
  <c r="H10" i="123"/>
  <c r="G10" i="123"/>
  <c r="E10" i="123"/>
  <c r="D10" i="123"/>
  <c r="C10" i="123"/>
  <c r="B10" i="123"/>
  <c r="B30" i="123" s="1"/>
  <c r="I9" i="123"/>
  <c r="H9" i="123"/>
  <c r="G9" i="123"/>
  <c r="E9" i="123"/>
  <c r="D9" i="123"/>
  <c r="C9" i="123"/>
  <c r="B9" i="123"/>
  <c r="B29" i="123" s="1"/>
  <c r="M27" i="122"/>
  <c r="L27" i="122"/>
  <c r="K27" i="122"/>
  <c r="M26" i="122"/>
  <c r="L26" i="122"/>
  <c r="K26" i="122"/>
  <c r="J26" i="122"/>
  <c r="M25" i="122"/>
  <c r="L25" i="122"/>
  <c r="K25" i="122"/>
  <c r="M24" i="122"/>
  <c r="L24" i="122"/>
  <c r="K24" i="122"/>
  <c r="J24" i="122"/>
  <c r="M23" i="122"/>
  <c r="L23" i="122"/>
  <c r="K23" i="122"/>
  <c r="M22" i="122"/>
  <c r="L22" i="122"/>
  <c r="K22" i="122"/>
  <c r="J22" i="122"/>
  <c r="D41" i="122"/>
  <c r="C41" i="122"/>
  <c r="B41" i="122"/>
  <c r="M20" i="122"/>
  <c r="L20" i="122"/>
  <c r="K20" i="122"/>
  <c r="M19" i="122"/>
  <c r="L19" i="122"/>
  <c r="K19" i="122"/>
  <c r="J19" i="122"/>
  <c r="M18" i="122"/>
  <c r="L18" i="122"/>
  <c r="K18" i="122"/>
  <c r="M17" i="122"/>
  <c r="L17" i="122"/>
  <c r="K17" i="122"/>
  <c r="J17" i="122"/>
  <c r="M16" i="122"/>
  <c r="L16" i="122"/>
  <c r="K16" i="122"/>
  <c r="M15" i="122"/>
  <c r="L15" i="122"/>
  <c r="K15" i="122"/>
  <c r="J15" i="122"/>
  <c r="M14" i="122"/>
  <c r="L14" i="122"/>
  <c r="K14" i="122"/>
  <c r="L13" i="122"/>
  <c r="K13" i="122"/>
  <c r="J13" i="122"/>
  <c r="M12" i="122"/>
  <c r="L12" i="122"/>
  <c r="K12" i="122"/>
  <c r="M11" i="122"/>
  <c r="L11" i="122"/>
  <c r="K11" i="122"/>
  <c r="J11" i="122"/>
  <c r="I10" i="122"/>
  <c r="H10" i="122"/>
  <c r="G10" i="122"/>
  <c r="E10" i="122"/>
  <c r="D10" i="122"/>
  <c r="C10" i="122"/>
  <c r="C30" i="122" s="1"/>
  <c r="B10" i="122"/>
  <c r="B30" i="122" s="1"/>
  <c r="I9" i="122"/>
  <c r="H9" i="122"/>
  <c r="G9" i="122"/>
  <c r="E9" i="122"/>
  <c r="D9" i="122"/>
  <c r="C9" i="122"/>
  <c r="B9" i="122"/>
  <c r="B29" i="122" s="1"/>
  <c r="B47" i="121"/>
  <c r="B45" i="121"/>
  <c r="B43" i="121"/>
  <c r="B40" i="121"/>
  <c r="B38" i="121"/>
  <c r="B36" i="121"/>
  <c r="B34" i="121"/>
  <c r="B32" i="121"/>
  <c r="M27" i="121"/>
  <c r="L27" i="121"/>
  <c r="K27" i="121"/>
  <c r="J27" i="121"/>
  <c r="M26" i="121"/>
  <c r="L26" i="121"/>
  <c r="K26" i="121"/>
  <c r="M25" i="121"/>
  <c r="L25" i="121"/>
  <c r="K25" i="121"/>
  <c r="J25" i="121"/>
  <c r="M24" i="121"/>
  <c r="L24" i="121"/>
  <c r="K24" i="121"/>
  <c r="M23" i="121"/>
  <c r="L23" i="121"/>
  <c r="K23" i="121"/>
  <c r="J23" i="121"/>
  <c r="M22" i="121"/>
  <c r="L22" i="121"/>
  <c r="K22" i="121"/>
  <c r="M20" i="121"/>
  <c r="L20" i="121"/>
  <c r="K20" i="121"/>
  <c r="J20" i="121"/>
  <c r="L19" i="121"/>
  <c r="K19" i="121"/>
  <c r="M18" i="121"/>
  <c r="L18" i="121"/>
  <c r="K18" i="121"/>
  <c r="J18" i="121"/>
  <c r="L17" i="121"/>
  <c r="K17" i="121"/>
  <c r="M16" i="121"/>
  <c r="L16" i="121"/>
  <c r="K16" i="121"/>
  <c r="J16" i="121"/>
  <c r="M15" i="121"/>
  <c r="L15" i="121"/>
  <c r="K15" i="121"/>
  <c r="J15" i="121"/>
  <c r="M14" i="121"/>
  <c r="L14" i="121"/>
  <c r="K14" i="121"/>
  <c r="J14" i="121"/>
  <c r="M13" i="121"/>
  <c r="L13" i="121"/>
  <c r="K13" i="121"/>
  <c r="J13" i="121"/>
  <c r="M12" i="121"/>
  <c r="L12" i="121"/>
  <c r="K12" i="121"/>
  <c r="J12" i="121"/>
  <c r="M11" i="121"/>
  <c r="L11" i="121"/>
  <c r="K11" i="121"/>
  <c r="B9" i="121"/>
  <c r="B29" i="121" s="1"/>
  <c r="I10" i="121"/>
  <c r="H10" i="121"/>
  <c r="G10" i="121"/>
  <c r="F10" i="121"/>
  <c r="E10" i="121"/>
  <c r="D10" i="121"/>
  <c r="C10" i="121"/>
  <c r="I9" i="121"/>
  <c r="H9" i="121"/>
  <c r="G9" i="121"/>
  <c r="F9" i="121"/>
  <c r="D9" i="121"/>
  <c r="C9" i="121"/>
  <c r="M27" i="120"/>
  <c r="L27" i="120"/>
  <c r="K27" i="120"/>
  <c r="J27" i="120"/>
  <c r="M26" i="120"/>
  <c r="L26" i="120"/>
  <c r="K26" i="120"/>
  <c r="J26" i="120"/>
  <c r="M25" i="120"/>
  <c r="L25" i="120"/>
  <c r="K25" i="120"/>
  <c r="J25" i="120"/>
  <c r="M24" i="120"/>
  <c r="L24" i="120"/>
  <c r="K24" i="120"/>
  <c r="J24" i="120"/>
  <c r="M23" i="120"/>
  <c r="L23" i="120"/>
  <c r="K23" i="120"/>
  <c r="J23" i="120"/>
  <c r="M22" i="120"/>
  <c r="L22" i="120"/>
  <c r="K22" i="120"/>
  <c r="J22" i="120"/>
  <c r="M20" i="120"/>
  <c r="L20" i="120"/>
  <c r="K20" i="120"/>
  <c r="J20" i="120"/>
  <c r="M19" i="120"/>
  <c r="L19" i="120"/>
  <c r="K19" i="120"/>
  <c r="J19" i="120"/>
  <c r="M18" i="120"/>
  <c r="L18" i="120"/>
  <c r="K18" i="120"/>
  <c r="J18" i="120"/>
  <c r="M17" i="120"/>
  <c r="L17" i="120"/>
  <c r="K17" i="120"/>
  <c r="J17" i="120"/>
  <c r="M16" i="120"/>
  <c r="L16" i="120"/>
  <c r="K16" i="120"/>
  <c r="J16" i="120"/>
  <c r="M15" i="120"/>
  <c r="L15" i="120"/>
  <c r="K15" i="120"/>
  <c r="J15" i="120"/>
  <c r="M14" i="120"/>
  <c r="L14" i="120"/>
  <c r="K14" i="120"/>
  <c r="J14" i="120"/>
  <c r="L13" i="120"/>
  <c r="K13" i="120"/>
  <c r="J13" i="120"/>
  <c r="M12" i="120"/>
  <c r="L12" i="120"/>
  <c r="K12" i="120"/>
  <c r="J12" i="120"/>
  <c r="M11" i="120"/>
  <c r="L11" i="120"/>
  <c r="K11" i="120"/>
  <c r="J11" i="120"/>
  <c r="F21" i="120"/>
  <c r="H21" i="120"/>
  <c r="G21" i="120"/>
  <c r="I10" i="120"/>
  <c r="H10" i="120"/>
  <c r="G10" i="120"/>
  <c r="H9" i="120"/>
  <c r="G9" i="120"/>
  <c r="C46" i="120"/>
  <c r="K46" i="120" s="1"/>
  <c r="D45" i="120"/>
  <c r="E44" i="120"/>
  <c r="C42" i="120"/>
  <c r="K42" i="120" s="1"/>
  <c r="E21" i="120"/>
  <c r="D21" i="120"/>
  <c r="C21" i="120"/>
  <c r="E40" i="120"/>
  <c r="C38" i="120"/>
  <c r="D37" i="120"/>
  <c r="E36" i="120"/>
  <c r="C34" i="120"/>
  <c r="D33" i="120"/>
  <c r="E32" i="120"/>
  <c r="E10" i="120"/>
  <c r="D10" i="120"/>
  <c r="C10" i="120"/>
  <c r="E9" i="120"/>
  <c r="D9" i="120"/>
  <c r="C9" i="120"/>
  <c r="I21" i="126" l="1"/>
  <c r="M41" i="126" s="1"/>
  <c r="M22" i="126"/>
  <c r="I21" i="125"/>
  <c r="I10" i="125"/>
  <c r="I9" i="125"/>
  <c r="M24" i="124"/>
  <c r="I21" i="124"/>
  <c r="M19" i="124"/>
  <c r="M17" i="124"/>
  <c r="M15" i="124"/>
  <c r="I9" i="124"/>
  <c r="M29" i="124" s="1"/>
  <c r="M13" i="124"/>
  <c r="I10" i="124"/>
  <c r="M11" i="124"/>
  <c r="M27" i="123"/>
  <c r="M25" i="123"/>
  <c r="M23" i="123"/>
  <c r="I21" i="123"/>
  <c r="L41" i="123"/>
  <c r="M22" i="123"/>
  <c r="M20" i="123"/>
  <c r="M12" i="123"/>
  <c r="I21" i="122"/>
  <c r="I21" i="121"/>
  <c r="M17" i="121"/>
  <c r="M44" i="120"/>
  <c r="I21" i="120"/>
  <c r="M21" i="120" s="1"/>
  <c r="L21" i="120"/>
  <c r="K21" i="120"/>
  <c r="L9" i="120"/>
  <c r="L10" i="120"/>
  <c r="K9" i="120"/>
  <c r="I9" i="120"/>
  <c r="M9" i="120" s="1"/>
  <c r="M13" i="120"/>
  <c r="K10" i="120"/>
  <c r="M10" i="120"/>
  <c r="E29" i="126"/>
  <c r="K41" i="126"/>
  <c r="D41" i="126"/>
  <c r="L41" i="126" s="1"/>
  <c r="B41" i="126"/>
  <c r="E21" i="126"/>
  <c r="E41" i="126" s="1"/>
  <c r="C29" i="126"/>
  <c r="D29" i="126"/>
  <c r="D30" i="126"/>
  <c r="D41" i="125"/>
  <c r="L41" i="125" s="1"/>
  <c r="E41" i="125"/>
  <c r="K41" i="125"/>
  <c r="E9" i="124"/>
  <c r="M9" i="124" s="1"/>
  <c r="E21" i="124"/>
  <c r="E41" i="124" s="1"/>
  <c r="M18" i="124"/>
  <c r="M14" i="124"/>
  <c r="E29" i="124"/>
  <c r="C29" i="124"/>
  <c r="D29" i="124"/>
  <c r="C41" i="123"/>
  <c r="K41" i="123" s="1"/>
  <c r="E21" i="123"/>
  <c r="E41" i="123" s="1"/>
  <c r="C29" i="123"/>
  <c r="D30" i="123"/>
  <c r="D29" i="123"/>
  <c r="E29" i="123"/>
  <c r="E21" i="122"/>
  <c r="E41" i="122" s="1"/>
  <c r="K41" i="122"/>
  <c r="E30" i="122"/>
  <c r="D30" i="122"/>
  <c r="D29" i="122"/>
  <c r="E21" i="121"/>
  <c r="M21" i="121" s="1"/>
  <c r="E9" i="121"/>
  <c r="E29" i="121" s="1"/>
  <c r="L45" i="120"/>
  <c r="K38" i="120"/>
  <c r="L37" i="120"/>
  <c r="K34" i="120"/>
  <c r="L33" i="120"/>
  <c r="K29" i="126"/>
  <c r="C30" i="126"/>
  <c r="E30" i="126"/>
  <c r="C29" i="125"/>
  <c r="D30" i="125"/>
  <c r="D29" i="125"/>
  <c r="E30" i="125"/>
  <c r="E29" i="125"/>
  <c r="K29" i="124"/>
  <c r="C30" i="124"/>
  <c r="B41" i="124"/>
  <c r="L29" i="124"/>
  <c r="D30" i="124"/>
  <c r="C41" i="124"/>
  <c r="K30" i="124"/>
  <c r="E10" i="124"/>
  <c r="E30" i="124" s="1"/>
  <c r="D41" i="124"/>
  <c r="K29" i="123"/>
  <c r="C30" i="123"/>
  <c r="L30" i="123"/>
  <c r="E30" i="123"/>
  <c r="C29" i="122"/>
  <c r="L29" i="122"/>
  <c r="E29" i="122"/>
  <c r="K30" i="122"/>
  <c r="J32" i="121"/>
  <c r="J36" i="121"/>
  <c r="J40" i="121"/>
  <c r="J45" i="121"/>
  <c r="J34" i="121"/>
  <c r="J38" i="121"/>
  <c r="J43" i="121"/>
  <c r="J47" i="121"/>
  <c r="M32" i="120"/>
  <c r="M36" i="120"/>
  <c r="M40" i="120"/>
  <c r="F9" i="126"/>
  <c r="F10" i="126"/>
  <c r="J12" i="126"/>
  <c r="J14" i="126"/>
  <c r="J16" i="126"/>
  <c r="J18" i="126"/>
  <c r="J20" i="126"/>
  <c r="J23" i="126"/>
  <c r="J25" i="126"/>
  <c r="J27" i="126"/>
  <c r="B31" i="126"/>
  <c r="J31" i="126"/>
  <c r="B32" i="126"/>
  <c r="J32" i="126" s="1"/>
  <c r="B33" i="126"/>
  <c r="B34" i="126"/>
  <c r="J34" i="126" s="1"/>
  <c r="B35" i="126"/>
  <c r="J35" i="126"/>
  <c r="B36" i="126"/>
  <c r="J36" i="126" s="1"/>
  <c r="B37" i="126"/>
  <c r="B38" i="126"/>
  <c r="J38" i="126" s="1"/>
  <c r="B39" i="126"/>
  <c r="J39" i="126"/>
  <c r="B43" i="126"/>
  <c r="J43" i="126" s="1"/>
  <c r="B44" i="126"/>
  <c r="J44" i="126"/>
  <c r="B45" i="126"/>
  <c r="J45" i="126" s="1"/>
  <c r="B46" i="126"/>
  <c r="B47" i="126"/>
  <c r="J47" i="126" s="1"/>
  <c r="K9" i="126"/>
  <c r="K10" i="126"/>
  <c r="K21" i="126"/>
  <c r="C31" i="126"/>
  <c r="C32" i="126"/>
  <c r="C33" i="126"/>
  <c r="C34" i="126"/>
  <c r="C35" i="126"/>
  <c r="C36" i="126"/>
  <c r="C37" i="126"/>
  <c r="C38" i="126"/>
  <c r="C39" i="126"/>
  <c r="C43" i="126"/>
  <c r="C44" i="126"/>
  <c r="C45" i="126"/>
  <c r="C46" i="126"/>
  <c r="C47" i="126"/>
  <c r="L9" i="126"/>
  <c r="L10" i="126"/>
  <c r="L21" i="126"/>
  <c r="D31" i="126"/>
  <c r="L31" i="126"/>
  <c r="D32" i="126"/>
  <c r="D33" i="126"/>
  <c r="D34" i="126"/>
  <c r="D35" i="126"/>
  <c r="L35" i="126"/>
  <c r="D36" i="126"/>
  <c r="D37" i="126"/>
  <c r="L37" i="126"/>
  <c r="D38" i="126"/>
  <c r="L38" i="126"/>
  <c r="D39" i="126"/>
  <c r="L39" i="126"/>
  <c r="D43" i="126"/>
  <c r="L43" i="126"/>
  <c r="D44" i="126"/>
  <c r="D45" i="126"/>
  <c r="D46" i="126"/>
  <c r="L46" i="126"/>
  <c r="D47" i="126"/>
  <c r="L47" i="126"/>
  <c r="M9" i="126"/>
  <c r="M10" i="126"/>
  <c r="E31" i="126"/>
  <c r="M31" i="126" s="1"/>
  <c r="E32" i="126"/>
  <c r="M32" i="126" s="1"/>
  <c r="E33" i="126"/>
  <c r="M33" i="126" s="1"/>
  <c r="E34" i="126"/>
  <c r="M34" i="126" s="1"/>
  <c r="E35" i="126"/>
  <c r="M35" i="126" s="1"/>
  <c r="E36" i="126"/>
  <c r="M36" i="126" s="1"/>
  <c r="E37" i="126"/>
  <c r="M37" i="126" s="1"/>
  <c r="E38" i="126"/>
  <c r="M38" i="126" s="1"/>
  <c r="E39" i="126"/>
  <c r="M39" i="126" s="1"/>
  <c r="E43" i="126"/>
  <c r="M43" i="126" s="1"/>
  <c r="E44" i="126"/>
  <c r="E45" i="126"/>
  <c r="M45" i="126" s="1"/>
  <c r="E46" i="126"/>
  <c r="M46" i="126" s="1"/>
  <c r="E47" i="126"/>
  <c r="K30" i="125"/>
  <c r="F9" i="125"/>
  <c r="F10" i="125"/>
  <c r="J12" i="125"/>
  <c r="J14" i="125"/>
  <c r="J16" i="125"/>
  <c r="J18" i="125"/>
  <c r="J20" i="125"/>
  <c r="J23" i="125"/>
  <c r="J25" i="125"/>
  <c r="J27" i="125"/>
  <c r="B31" i="125"/>
  <c r="B32" i="125"/>
  <c r="J32" i="125" s="1"/>
  <c r="B33" i="125"/>
  <c r="B34" i="125"/>
  <c r="J34" i="125" s="1"/>
  <c r="B35" i="125"/>
  <c r="B36" i="125"/>
  <c r="J36" i="125" s="1"/>
  <c r="B37" i="125"/>
  <c r="B38" i="125"/>
  <c r="J38" i="125" s="1"/>
  <c r="B39" i="125"/>
  <c r="J39" i="125"/>
  <c r="B40" i="125"/>
  <c r="J40" i="125" s="1"/>
  <c r="B42" i="125"/>
  <c r="B43" i="125"/>
  <c r="J43" i="125" s="1"/>
  <c r="B44" i="125"/>
  <c r="B45" i="125"/>
  <c r="J45" i="125" s="1"/>
  <c r="B46" i="125"/>
  <c r="B47" i="125"/>
  <c r="J47" i="125" s="1"/>
  <c r="K9" i="125"/>
  <c r="K10" i="125"/>
  <c r="K21" i="125"/>
  <c r="C31" i="125"/>
  <c r="C32" i="125"/>
  <c r="C33" i="125"/>
  <c r="C34" i="125"/>
  <c r="C35" i="125"/>
  <c r="C36" i="125"/>
  <c r="C37" i="125"/>
  <c r="C38" i="125"/>
  <c r="C39" i="125"/>
  <c r="C40" i="125"/>
  <c r="C42" i="125"/>
  <c r="C43" i="125"/>
  <c r="C44" i="125"/>
  <c r="C45" i="125"/>
  <c r="C46" i="125"/>
  <c r="C47" i="125"/>
  <c r="L9" i="125"/>
  <c r="L10" i="125"/>
  <c r="L21" i="125"/>
  <c r="D31" i="125"/>
  <c r="D32" i="125"/>
  <c r="L32" i="125"/>
  <c r="D33" i="125"/>
  <c r="L33" i="125"/>
  <c r="D34" i="125"/>
  <c r="L34" i="125"/>
  <c r="D35" i="125"/>
  <c r="L35" i="125"/>
  <c r="D36" i="125"/>
  <c r="L36" i="125"/>
  <c r="D37" i="125"/>
  <c r="L37" i="125"/>
  <c r="D38" i="125"/>
  <c r="D39" i="125"/>
  <c r="D40" i="125"/>
  <c r="L40" i="125"/>
  <c r="D42" i="125"/>
  <c r="D43" i="125"/>
  <c r="D44" i="125"/>
  <c r="D45" i="125"/>
  <c r="D46" i="125"/>
  <c r="D47" i="125"/>
  <c r="E31" i="125"/>
  <c r="M31" i="125" s="1"/>
  <c r="E32" i="125"/>
  <c r="M32" i="125" s="1"/>
  <c r="E33" i="125"/>
  <c r="M33" i="125" s="1"/>
  <c r="E34" i="125"/>
  <c r="M34" i="125" s="1"/>
  <c r="E35" i="125"/>
  <c r="M35" i="125" s="1"/>
  <c r="E36" i="125"/>
  <c r="M36" i="125" s="1"/>
  <c r="E37" i="125"/>
  <c r="M37" i="125" s="1"/>
  <c r="E38" i="125"/>
  <c r="M38" i="125" s="1"/>
  <c r="E39" i="125"/>
  <c r="M39" i="125" s="1"/>
  <c r="E40" i="125"/>
  <c r="M40" i="125" s="1"/>
  <c r="E42" i="125"/>
  <c r="M42" i="125" s="1"/>
  <c r="E43" i="125"/>
  <c r="M43" i="125" s="1"/>
  <c r="E44" i="125"/>
  <c r="M44" i="125" s="1"/>
  <c r="E45" i="125"/>
  <c r="M45" i="125" s="1"/>
  <c r="E46" i="125"/>
  <c r="M46" i="125" s="1"/>
  <c r="E47" i="125"/>
  <c r="M47" i="125" s="1"/>
  <c r="L41" i="124"/>
  <c r="F9" i="124"/>
  <c r="F10" i="124"/>
  <c r="J12" i="124"/>
  <c r="J14" i="124"/>
  <c r="J16" i="124"/>
  <c r="J18" i="124"/>
  <c r="J20" i="124"/>
  <c r="J23" i="124"/>
  <c r="J25" i="124"/>
  <c r="J27" i="124"/>
  <c r="B31" i="124"/>
  <c r="J31" i="124"/>
  <c r="B32" i="124"/>
  <c r="J32" i="124" s="1"/>
  <c r="B33" i="124"/>
  <c r="B34" i="124"/>
  <c r="J34" i="124" s="1"/>
  <c r="B35" i="124"/>
  <c r="B36" i="124"/>
  <c r="J36" i="124" s="1"/>
  <c r="B37" i="124"/>
  <c r="B38" i="124"/>
  <c r="J38" i="124" s="1"/>
  <c r="B39" i="124"/>
  <c r="B40" i="124"/>
  <c r="J40" i="124" s="1"/>
  <c r="B42" i="124"/>
  <c r="B43" i="124"/>
  <c r="J43" i="124" s="1"/>
  <c r="B44" i="124"/>
  <c r="B45" i="124"/>
  <c r="J45" i="124" s="1"/>
  <c r="B46" i="124"/>
  <c r="B47" i="124"/>
  <c r="J47" i="124" s="1"/>
  <c r="K9" i="124"/>
  <c r="K10" i="124"/>
  <c r="K21" i="124"/>
  <c r="C31" i="124"/>
  <c r="C32" i="124"/>
  <c r="C33" i="124"/>
  <c r="C34" i="124"/>
  <c r="C35" i="124"/>
  <c r="C36" i="124"/>
  <c r="C37" i="124"/>
  <c r="C38" i="124"/>
  <c r="C39" i="124"/>
  <c r="C40" i="124"/>
  <c r="C42" i="124"/>
  <c r="C43" i="124"/>
  <c r="C44" i="124"/>
  <c r="C45" i="124"/>
  <c r="C46" i="124"/>
  <c r="C47" i="124"/>
  <c r="L9" i="124"/>
  <c r="L10" i="124"/>
  <c r="L21" i="124"/>
  <c r="D31" i="124"/>
  <c r="D32" i="124"/>
  <c r="D33" i="124"/>
  <c r="L33" i="124"/>
  <c r="D34" i="124"/>
  <c r="D35" i="124"/>
  <c r="D36" i="124"/>
  <c r="D37" i="124"/>
  <c r="D38" i="124"/>
  <c r="L38" i="124"/>
  <c r="D39" i="124"/>
  <c r="L39" i="124"/>
  <c r="D40" i="124"/>
  <c r="L40" i="124"/>
  <c r="D42" i="124"/>
  <c r="D43" i="124"/>
  <c r="D44" i="124"/>
  <c r="D45" i="124"/>
  <c r="D46" i="124"/>
  <c r="L46" i="124"/>
  <c r="D47" i="124"/>
  <c r="L47" i="124"/>
  <c r="E31" i="124"/>
  <c r="M31" i="124" s="1"/>
  <c r="E32" i="124"/>
  <c r="M32" i="124" s="1"/>
  <c r="E33" i="124"/>
  <c r="M33" i="124" s="1"/>
  <c r="E34" i="124"/>
  <c r="M34" i="124" s="1"/>
  <c r="E35" i="124"/>
  <c r="M35" i="124" s="1"/>
  <c r="E36" i="124"/>
  <c r="M36" i="124" s="1"/>
  <c r="E37" i="124"/>
  <c r="M37" i="124" s="1"/>
  <c r="E38" i="124"/>
  <c r="M38" i="124" s="1"/>
  <c r="E39" i="124"/>
  <c r="M39" i="124" s="1"/>
  <c r="E40" i="124"/>
  <c r="M40" i="124" s="1"/>
  <c r="E42" i="124"/>
  <c r="M42" i="124" s="1"/>
  <c r="E43" i="124"/>
  <c r="E44" i="124"/>
  <c r="M44" i="124" s="1"/>
  <c r="E45" i="124"/>
  <c r="M45" i="124" s="1"/>
  <c r="E46" i="124"/>
  <c r="M46" i="124" s="1"/>
  <c r="E47" i="124"/>
  <c r="M47" i="124" s="1"/>
  <c r="F9" i="123"/>
  <c r="F10" i="123"/>
  <c r="J12" i="123"/>
  <c r="J14" i="123"/>
  <c r="J16" i="123"/>
  <c r="J18" i="123"/>
  <c r="J20" i="123"/>
  <c r="J23" i="123"/>
  <c r="J25" i="123"/>
  <c r="J27" i="123"/>
  <c r="B31" i="123"/>
  <c r="J31" i="123"/>
  <c r="B32" i="123"/>
  <c r="J32" i="123" s="1"/>
  <c r="B33" i="123"/>
  <c r="B34" i="123"/>
  <c r="J34" i="123" s="1"/>
  <c r="B35" i="123"/>
  <c r="B36" i="123"/>
  <c r="J36" i="123" s="1"/>
  <c r="B37" i="123"/>
  <c r="B38" i="123"/>
  <c r="J38" i="123" s="1"/>
  <c r="B39" i="123"/>
  <c r="B40" i="123"/>
  <c r="J40" i="123" s="1"/>
  <c r="B42" i="123"/>
  <c r="B43" i="123"/>
  <c r="J43" i="123" s="1"/>
  <c r="B44" i="123"/>
  <c r="J44" i="123"/>
  <c r="B45" i="123"/>
  <c r="J45" i="123" s="1"/>
  <c r="B46" i="123"/>
  <c r="B47" i="123"/>
  <c r="J47" i="123" s="1"/>
  <c r="K9" i="123"/>
  <c r="K10" i="123"/>
  <c r="K21" i="123"/>
  <c r="C31" i="123"/>
  <c r="C32" i="123"/>
  <c r="C33" i="123"/>
  <c r="C34" i="123"/>
  <c r="C35" i="123"/>
  <c r="C36" i="123"/>
  <c r="C37" i="123"/>
  <c r="C38" i="123"/>
  <c r="C39" i="123"/>
  <c r="C40" i="123"/>
  <c r="C42" i="123"/>
  <c r="C43" i="123"/>
  <c r="C44" i="123"/>
  <c r="C45" i="123"/>
  <c r="C46" i="123"/>
  <c r="C47" i="123"/>
  <c r="L9" i="123"/>
  <c r="L10" i="123"/>
  <c r="L21" i="123"/>
  <c r="D31" i="123"/>
  <c r="D32" i="123"/>
  <c r="D33" i="123"/>
  <c r="D34" i="123"/>
  <c r="D35" i="123"/>
  <c r="D36" i="123"/>
  <c r="D37" i="123"/>
  <c r="D38" i="123"/>
  <c r="D39" i="123"/>
  <c r="D40" i="123"/>
  <c r="D42" i="123"/>
  <c r="D43" i="123"/>
  <c r="L43" i="123"/>
  <c r="D44" i="123"/>
  <c r="D45" i="123"/>
  <c r="D46" i="123"/>
  <c r="L46" i="123"/>
  <c r="D47" i="123"/>
  <c r="M9" i="123"/>
  <c r="M10" i="123"/>
  <c r="E31" i="123"/>
  <c r="M31" i="123" s="1"/>
  <c r="E32" i="123"/>
  <c r="M32" i="123" s="1"/>
  <c r="E33" i="123"/>
  <c r="M33" i="123" s="1"/>
  <c r="E34" i="123"/>
  <c r="M34" i="123" s="1"/>
  <c r="E35" i="123"/>
  <c r="M35" i="123" s="1"/>
  <c r="E36" i="123"/>
  <c r="M36" i="123" s="1"/>
  <c r="E37" i="123"/>
  <c r="M37" i="123" s="1"/>
  <c r="E38" i="123"/>
  <c r="M38" i="123" s="1"/>
  <c r="E39" i="123"/>
  <c r="M39" i="123" s="1"/>
  <c r="E40" i="123"/>
  <c r="M40" i="123" s="1"/>
  <c r="E42" i="123"/>
  <c r="M42" i="123" s="1"/>
  <c r="E43" i="123"/>
  <c r="M43" i="123" s="1"/>
  <c r="E44" i="123"/>
  <c r="E45" i="123"/>
  <c r="M45" i="123" s="1"/>
  <c r="E46" i="123"/>
  <c r="M46" i="123" s="1"/>
  <c r="E47" i="123"/>
  <c r="M47" i="123" s="1"/>
  <c r="L41" i="122"/>
  <c r="F9" i="122"/>
  <c r="F10" i="122"/>
  <c r="J12" i="122"/>
  <c r="J14" i="122"/>
  <c r="J16" i="122"/>
  <c r="J18" i="122"/>
  <c r="J20" i="122"/>
  <c r="J23" i="122"/>
  <c r="J25" i="122"/>
  <c r="J27" i="122"/>
  <c r="B31" i="122"/>
  <c r="J31" i="122"/>
  <c r="B32" i="122"/>
  <c r="J32" i="122" s="1"/>
  <c r="B33" i="122"/>
  <c r="B34" i="122"/>
  <c r="J34" i="122" s="1"/>
  <c r="B35" i="122"/>
  <c r="B36" i="122"/>
  <c r="J36" i="122" s="1"/>
  <c r="B37" i="122"/>
  <c r="B38" i="122"/>
  <c r="J38" i="122" s="1"/>
  <c r="B39" i="122"/>
  <c r="J39" i="122"/>
  <c r="B40" i="122"/>
  <c r="J40" i="122" s="1"/>
  <c r="B42" i="122"/>
  <c r="B43" i="122"/>
  <c r="J43" i="122" s="1"/>
  <c r="B44" i="122"/>
  <c r="J44" i="122"/>
  <c r="B45" i="122"/>
  <c r="J45" i="122" s="1"/>
  <c r="B46" i="122"/>
  <c r="B47" i="122"/>
  <c r="J47" i="122" s="1"/>
  <c r="K9" i="122"/>
  <c r="K10" i="122"/>
  <c r="K21" i="122"/>
  <c r="C31" i="122"/>
  <c r="C32" i="122"/>
  <c r="C33" i="122"/>
  <c r="C34" i="122"/>
  <c r="C35" i="122"/>
  <c r="C36" i="122"/>
  <c r="C37" i="122"/>
  <c r="C38" i="122"/>
  <c r="C39" i="122"/>
  <c r="C40" i="122"/>
  <c r="C42" i="122"/>
  <c r="C43" i="122"/>
  <c r="C44" i="122"/>
  <c r="C45" i="122"/>
  <c r="C46" i="122"/>
  <c r="C47" i="122"/>
  <c r="L9" i="122"/>
  <c r="L10" i="122"/>
  <c r="L21" i="122"/>
  <c r="D31" i="122"/>
  <c r="L31" i="122"/>
  <c r="D32" i="122"/>
  <c r="L32" i="122"/>
  <c r="D33" i="122"/>
  <c r="L33" i="122"/>
  <c r="D34" i="122"/>
  <c r="D35" i="122"/>
  <c r="D36" i="122"/>
  <c r="D37" i="122"/>
  <c r="D38" i="122"/>
  <c r="D39" i="122"/>
  <c r="D40" i="122"/>
  <c r="D42" i="122"/>
  <c r="D43" i="122"/>
  <c r="L43" i="122"/>
  <c r="D44" i="122"/>
  <c r="L44" i="122"/>
  <c r="D45" i="122"/>
  <c r="D46" i="122"/>
  <c r="L46" i="122"/>
  <c r="D47" i="122"/>
  <c r="L47" i="122"/>
  <c r="M9" i="122"/>
  <c r="M10" i="122"/>
  <c r="E31" i="122"/>
  <c r="M31" i="122" s="1"/>
  <c r="E32" i="122"/>
  <c r="M32" i="122" s="1"/>
  <c r="E33" i="122"/>
  <c r="M33" i="122" s="1"/>
  <c r="E34" i="122"/>
  <c r="M34" i="122" s="1"/>
  <c r="E35" i="122"/>
  <c r="M35" i="122" s="1"/>
  <c r="E36" i="122"/>
  <c r="M36" i="122" s="1"/>
  <c r="E37" i="122"/>
  <c r="M37" i="122" s="1"/>
  <c r="E38" i="122"/>
  <c r="M38" i="122" s="1"/>
  <c r="E39" i="122"/>
  <c r="M39" i="122" s="1"/>
  <c r="E40" i="122"/>
  <c r="M40" i="122" s="1"/>
  <c r="E42" i="122"/>
  <c r="M42" i="122" s="1"/>
  <c r="E43" i="122"/>
  <c r="M43" i="122" s="1"/>
  <c r="E44" i="122"/>
  <c r="M44" i="122" s="1"/>
  <c r="E45" i="122"/>
  <c r="M45" i="122" s="1"/>
  <c r="E46" i="122"/>
  <c r="M46" i="122" s="1"/>
  <c r="E47" i="122"/>
  <c r="M47" i="122" s="1"/>
  <c r="J29" i="121"/>
  <c r="E37" i="121"/>
  <c r="D37" i="121"/>
  <c r="C37" i="121"/>
  <c r="B37" i="121"/>
  <c r="J19" i="121"/>
  <c r="J9" i="121"/>
  <c r="E35" i="121"/>
  <c r="D35" i="121"/>
  <c r="B35" i="121"/>
  <c r="C35" i="121"/>
  <c r="J17" i="121"/>
  <c r="E46" i="121"/>
  <c r="L46" i="121"/>
  <c r="D46" i="121"/>
  <c r="J26" i="121"/>
  <c r="B46" i="121"/>
  <c r="C46" i="121"/>
  <c r="D29" i="121"/>
  <c r="E31" i="121"/>
  <c r="D31" i="121"/>
  <c r="J11" i="121"/>
  <c r="B31" i="121"/>
  <c r="C31" i="121"/>
  <c r="E39" i="121"/>
  <c r="D39" i="121"/>
  <c r="K39" i="121"/>
  <c r="C39" i="121"/>
  <c r="B39" i="121"/>
  <c r="E42" i="121"/>
  <c r="B42" i="121"/>
  <c r="D42" i="121"/>
  <c r="J22" i="121"/>
  <c r="C42" i="121"/>
  <c r="J42" i="121"/>
  <c r="C29" i="121"/>
  <c r="B10" i="121"/>
  <c r="B30" i="121" s="1"/>
  <c r="E33" i="121"/>
  <c r="B33" i="121"/>
  <c r="D33" i="121"/>
  <c r="J33" i="121"/>
  <c r="C33" i="121"/>
  <c r="B41" i="121"/>
  <c r="E44" i="121"/>
  <c r="B44" i="121"/>
  <c r="D44" i="121"/>
  <c r="J24" i="121"/>
  <c r="J44" i="121"/>
  <c r="C44" i="121"/>
  <c r="K9" i="121"/>
  <c r="K10" i="121"/>
  <c r="K21" i="121"/>
  <c r="C32" i="121"/>
  <c r="C34" i="121"/>
  <c r="C36" i="121"/>
  <c r="C38" i="121"/>
  <c r="C40" i="121"/>
  <c r="C43" i="121"/>
  <c r="K43" i="121"/>
  <c r="C45" i="121"/>
  <c r="C47" i="121"/>
  <c r="K47" i="121"/>
  <c r="L9" i="121"/>
  <c r="L10" i="121"/>
  <c r="L21" i="121"/>
  <c r="D32" i="121"/>
  <c r="D34" i="121"/>
  <c r="D36" i="121"/>
  <c r="D38" i="121"/>
  <c r="D40" i="121"/>
  <c r="D43" i="121"/>
  <c r="D45" i="121"/>
  <c r="D47" i="121"/>
  <c r="M10" i="121"/>
  <c r="E32" i="121"/>
  <c r="M32" i="121" s="1"/>
  <c r="E34" i="121"/>
  <c r="M34" i="121" s="1"/>
  <c r="E36" i="121"/>
  <c r="M36" i="121" s="1"/>
  <c r="E38" i="121"/>
  <c r="M38" i="121" s="1"/>
  <c r="E40" i="121"/>
  <c r="M40" i="121" s="1"/>
  <c r="E43" i="121"/>
  <c r="M43" i="121" s="1"/>
  <c r="E45" i="121"/>
  <c r="M45" i="121" s="1"/>
  <c r="E47" i="121"/>
  <c r="M47" i="121" s="1"/>
  <c r="F9" i="120"/>
  <c r="F10" i="120"/>
  <c r="B10" i="120"/>
  <c r="D30" i="120" s="1"/>
  <c r="B9" i="120"/>
  <c r="C31" i="120"/>
  <c r="K31" i="120" s="1"/>
  <c r="B32" i="120"/>
  <c r="J32" i="120" s="1"/>
  <c r="E33" i="120"/>
  <c r="M33" i="120" s="1"/>
  <c r="D34" i="120"/>
  <c r="L34" i="120" s="1"/>
  <c r="C35" i="120"/>
  <c r="K35" i="120" s="1"/>
  <c r="B36" i="120"/>
  <c r="J36" i="120" s="1"/>
  <c r="E37" i="120"/>
  <c r="M37" i="120" s="1"/>
  <c r="D38" i="120"/>
  <c r="L38" i="120" s="1"/>
  <c r="C39" i="120"/>
  <c r="K39" i="120" s="1"/>
  <c r="B40" i="120"/>
  <c r="J40" i="120" s="1"/>
  <c r="D42" i="120"/>
  <c r="L42" i="120" s="1"/>
  <c r="C43" i="120"/>
  <c r="K43" i="120" s="1"/>
  <c r="B44" i="120"/>
  <c r="J44" i="120" s="1"/>
  <c r="E45" i="120"/>
  <c r="M45" i="120" s="1"/>
  <c r="D46" i="120"/>
  <c r="L46" i="120" s="1"/>
  <c r="C47" i="120"/>
  <c r="K47" i="120" s="1"/>
  <c r="D31" i="120"/>
  <c r="L31" i="120" s="1"/>
  <c r="C32" i="120"/>
  <c r="K32" i="120" s="1"/>
  <c r="B33" i="120"/>
  <c r="J33" i="120" s="1"/>
  <c r="E34" i="120"/>
  <c r="M34" i="120" s="1"/>
  <c r="D35" i="120"/>
  <c r="L35" i="120" s="1"/>
  <c r="C36" i="120"/>
  <c r="K36" i="120" s="1"/>
  <c r="B37" i="120"/>
  <c r="J37" i="120" s="1"/>
  <c r="E38" i="120"/>
  <c r="M38" i="120" s="1"/>
  <c r="D39" i="120"/>
  <c r="L39" i="120" s="1"/>
  <c r="C40" i="120"/>
  <c r="K40" i="120" s="1"/>
  <c r="E42" i="120"/>
  <c r="M42" i="120" s="1"/>
  <c r="D43" i="120"/>
  <c r="L43" i="120" s="1"/>
  <c r="C44" i="120"/>
  <c r="K44" i="120" s="1"/>
  <c r="B45" i="120"/>
  <c r="J45" i="120" s="1"/>
  <c r="E46" i="120"/>
  <c r="M46" i="120" s="1"/>
  <c r="D47" i="120"/>
  <c r="L47" i="120" s="1"/>
  <c r="B21" i="120"/>
  <c r="E31" i="120"/>
  <c r="M31" i="120" s="1"/>
  <c r="D32" i="120"/>
  <c r="L32" i="120" s="1"/>
  <c r="C33" i="120"/>
  <c r="K33" i="120" s="1"/>
  <c r="B34" i="120"/>
  <c r="J34" i="120" s="1"/>
  <c r="E35" i="120"/>
  <c r="M35" i="120" s="1"/>
  <c r="D36" i="120"/>
  <c r="L36" i="120" s="1"/>
  <c r="C37" i="120"/>
  <c r="K37" i="120" s="1"/>
  <c r="B38" i="120"/>
  <c r="J38" i="120" s="1"/>
  <c r="E39" i="120"/>
  <c r="M39" i="120" s="1"/>
  <c r="D40" i="120"/>
  <c r="L40" i="120" s="1"/>
  <c r="B42" i="120"/>
  <c r="J42" i="120" s="1"/>
  <c r="E43" i="120"/>
  <c r="M43" i="120" s="1"/>
  <c r="D44" i="120"/>
  <c r="L44" i="120" s="1"/>
  <c r="C45" i="120"/>
  <c r="K45" i="120" s="1"/>
  <c r="B46" i="120"/>
  <c r="J46" i="120" s="1"/>
  <c r="E47" i="120"/>
  <c r="M47" i="120" s="1"/>
  <c r="B31" i="120"/>
  <c r="J31" i="120" s="1"/>
  <c r="B35" i="120"/>
  <c r="J35" i="120" s="1"/>
  <c r="B39" i="120"/>
  <c r="J39" i="120" s="1"/>
  <c r="B43" i="120"/>
  <c r="B47" i="120"/>
  <c r="J47" i="120" s="1"/>
  <c r="M47" i="126" l="1"/>
  <c r="M44" i="126"/>
  <c r="M21" i="125"/>
  <c r="M41" i="125"/>
  <c r="M9" i="125"/>
  <c r="M10" i="125"/>
  <c r="M43" i="124"/>
  <c r="M41" i="124"/>
  <c r="M44" i="123"/>
  <c r="M21" i="123"/>
  <c r="M41" i="123"/>
  <c r="M41" i="122"/>
  <c r="M29" i="126"/>
  <c r="M21" i="126"/>
  <c r="L45" i="126"/>
  <c r="L29" i="126"/>
  <c r="L44" i="126"/>
  <c r="L36" i="126"/>
  <c r="L34" i="126"/>
  <c r="K30" i="126"/>
  <c r="L33" i="126"/>
  <c r="M30" i="126"/>
  <c r="L32" i="126"/>
  <c r="L30" i="126"/>
  <c r="L47" i="125"/>
  <c r="L46" i="125"/>
  <c r="L45" i="125"/>
  <c r="L44" i="125"/>
  <c r="L43" i="125"/>
  <c r="L42" i="125"/>
  <c r="L39" i="125"/>
  <c r="L38" i="125"/>
  <c r="M30" i="125"/>
  <c r="J31" i="125"/>
  <c r="M29" i="125"/>
  <c r="L29" i="125"/>
  <c r="L31" i="125"/>
  <c r="L30" i="125"/>
  <c r="L45" i="124"/>
  <c r="L44" i="124"/>
  <c r="J44" i="124"/>
  <c r="L43" i="124"/>
  <c r="M21" i="124"/>
  <c r="L42" i="124"/>
  <c r="K41" i="124"/>
  <c r="J39" i="124"/>
  <c r="L37" i="124"/>
  <c r="L36" i="124"/>
  <c r="L35" i="124"/>
  <c r="J35" i="124"/>
  <c r="M30" i="124"/>
  <c r="L34" i="124"/>
  <c r="M10" i="124"/>
  <c r="L32" i="124"/>
  <c r="L31" i="124"/>
  <c r="L47" i="123"/>
  <c r="L45" i="123"/>
  <c r="L44" i="123"/>
  <c r="L42" i="123"/>
  <c r="L40" i="123"/>
  <c r="J39" i="123"/>
  <c r="L39" i="123"/>
  <c r="L38" i="123"/>
  <c r="L37" i="123"/>
  <c r="L36" i="123"/>
  <c r="L35" i="123"/>
  <c r="J35" i="123"/>
  <c r="L34" i="123"/>
  <c r="L33" i="123"/>
  <c r="L32" i="123"/>
  <c r="M29" i="123"/>
  <c r="L29" i="123"/>
  <c r="M30" i="123"/>
  <c r="L31" i="123"/>
  <c r="K30" i="123"/>
  <c r="L45" i="122"/>
  <c r="M21" i="122"/>
  <c r="L42" i="122"/>
  <c r="L40" i="122"/>
  <c r="L39" i="122"/>
  <c r="L38" i="122"/>
  <c r="L30" i="122"/>
  <c r="L37" i="122"/>
  <c r="M30" i="122"/>
  <c r="L36" i="122"/>
  <c r="L35" i="122"/>
  <c r="J35" i="122"/>
  <c r="K29" i="122"/>
  <c r="L34" i="122"/>
  <c r="M9" i="121"/>
  <c r="K38" i="121"/>
  <c r="L37" i="121"/>
  <c r="K34" i="121"/>
  <c r="K31" i="121"/>
  <c r="L31" i="121"/>
  <c r="J44" i="125"/>
  <c r="J35" i="125"/>
  <c r="K29" i="125"/>
  <c r="L30" i="124"/>
  <c r="M29" i="122"/>
  <c r="L47" i="121"/>
  <c r="L43" i="121"/>
  <c r="L38" i="121"/>
  <c r="J46" i="121"/>
  <c r="L45" i="121"/>
  <c r="L40" i="121"/>
  <c r="L36" i="121"/>
  <c r="L32" i="121"/>
  <c r="K29" i="121"/>
  <c r="M42" i="121"/>
  <c r="J39" i="121"/>
  <c r="B41" i="120"/>
  <c r="J41" i="120" s="1"/>
  <c r="J21" i="120"/>
  <c r="J43" i="120"/>
  <c r="B30" i="120"/>
  <c r="J30" i="120" s="1"/>
  <c r="J10" i="120"/>
  <c r="E30" i="120"/>
  <c r="L30" i="120"/>
  <c r="B29" i="120"/>
  <c r="J9" i="120"/>
  <c r="K46" i="126"/>
  <c r="K44" i="126"/>
  <c r="K39" i="126"/>
  <c r="K37" i="126"/>
  <c r="K35" i="126"/>
  <c r="K33" i="126"/>
  <c r="K31" i="126"/>
  <c r="J33" i="126"/>
  <c r="J41" i="126"/>
  <c r="J21" i="126"/>
  <c r="K47" i="126"/>
  <c r="K45" i="126"/>
  <c r="K43" i="126"/>
  <c r="K38" i="126"/>
  <c r="K36" i="126"/>
  <c r="K34" i="126"/>
  <c r="K32" i="126"/>
  <c r="J46" i="126"/>
  <c r="J37" i="126"/>
  <c r="J30" i="126"/>
  <c r="J10" i="126"/>
  <c r="J29" i="126"/>
  <c r="J9" i="126"/>
  <c r="K46" i="125"/>
  <c r="K44" i="125"/>
  <c r="K42" i="125"/>
  <c r="K39" i="125"/>
  <c r="K37" i="125"/>
  <c r="K35" i="125"/>
  <c r="K33" i="125"/>
  <c r="K31" i="125"/>
  <c r="J42" i="125"/>
  <c r="J33" i="125"/>
  <c r="J41" i="125"/>
  <c r="J21" i="125"/>
  <c r="K47" i="125"/>
  <c r="K45" i="125"/>
  <c r="K43" i="125"/>
  <c r="K40" i="125"/>
  <c r="K38" i="125"/>
  <c r="K36" i="125"/>
  <c r="K34" i="125"/>
  <c r="K32" i="125"/>
  <c r="J46" i="125"/>
  <c r="J37" i="125"/>
  <c r="J30" i="125"/>
  <c r="J10" i="125"/>
  <c r="J29" i="125"/>
  <c r="J9" i="125"/>
  <c r="K46" i="124"/>
  <c r="K44" i="124"/>
  <c r="K42" i="124"/>
  <c r="K39" i="124"/>
  <c r="K37" i="124"/>
  <c r="K35" i="124"/>
  <c r="K33" i="124"/>
  <c r="K31" i="124"/>
  <c r="J42" i="124"/>
  <c r="J33" i="124"/>
  <c r="J41" i="124"/>
  <c r="J21" i="124"/>
  <c r="K47" i="124"/>
  <c r="K45" i="124"/>
  <c r="K43" i="124"/>
  <c r="K40" i="124"/>
  <c r="K38" i="124"/>
  <c r="K36" i="124"/>
  <c r="K34" i="124"/>
  <c r="K32" i="124"/>
  <c r="J46" i="124"/>
  <c r="J37" i="124"/>
  <c r="J30" i="124"/>
  <c r="J10" i="124"/>
  <c r="J29" i="124"/>
  <c r="J9" i="124"/>
  <c r="K46" i="123"/>
  <c r="K44" i="123"/>
  <c r="K42" i="123"/>
  <c r="K39" i="123"/>
  <c r="K37" i="123"/>
  <c r="K35" i="123"/>
  <c r="K33" i="123"/>
  <c r="K31" i="123"/>
  <c r="J42" i="123"/>
  <c r="J33" i="123"/>
  <c r="J41" i="123"/>
  <c r="J21" i="123"/>
  <c r="K47" i="123"/>
  <c r="K45" i="123"/>
  <c r="K43" i="123"/>
  <c r="K40" i="123"/>
  <c r="K38" i="123"/>
  <c r="K36" i="123"/>
  <c r="K34" i="123"/>
  <c r="K32" i="123"/>
  <c r="J46" i="123"/>
  <c r="J37" i="123"/>
  <c r="J30" i="123"/>
  <c r="J10" i="123"/>
  <c r="J29" i="123"/>
  <c r="J9" i="123"/>
  <c r="K46" i="122"/>
  <c r="K44" i="122"/>
  <c r="K42" i="122"/>
  <c r="K39" i="122"/>
  <c r="K37" i="122"/>
  <c r="K35" i="122"/>
  <c r="K33" i="122"/>
  <c r="K31" i="122"/>
  <c r="J42" i="122"/>
  <c r="J33" i="122"/>
  <c r="J41" i="122"/>
  <c r="J21" i="122"/>
  <c r="K47" i="122"/>
  <c r="K45" i="122"/>
  <c r="K43" i="122"/>
  <c r="K40" i="122"/>
  <c r="K38" i="122"/>
  <c r="K36" i="122"/>
  <c r="K34" i="122"/>
  <c r="K32" i="122"/>
  <c r="J46" i="122"/>
  <c r="J37" i="122"/>
  <c r="J30" i="122"/>
  <c r="J10" i="122"/>
  <c r="J29" i="122"/>
  <c r="J9" i="122"/>
  <c r="D41" i="121"/>
  <c r="D30" i="121"/>
  <c r="M33" i="121"/>
  <c r="L34" i="121"/>
  <c r="K44" i="121"/>
  <c r="L44" i="121"/>
  <c r="J21" i="121"/>
  <c r="L33" i="121"/>
  <c r="J10" i="121"/>
  <c r="K42" i="121"/>
  <c r="J31" i="121"/>
  <c r="M31" i="121"/>
  <c r="K46" i="121"/>
  <c r="L35" i="121"/>
  <c r="J37" i="121"/>
  <c r="M37" i="121"/>
  <c r="L29" i="121"/>
  <c r="M44" i="121"/>
  <c r="L42" i="121"/>
  <c r="M39" i="121"/>
  <c r="M46" i="121"/>
  <c r="M35" i="121"/>
  <c r="K37" i="121"/>
  <c r="K45" i="121"/>
  <c r="K40" i="121"/>
  <c r="K36" i="121"/>
  <c r="K32" i="121"/>
  <c r="J41" i="121"/>
  <c r="K33" i="121"/>
  <c r="J30" i="121"/>
  <c r="M29" i="121"/>
  <c r="L39" i="121"/>
  <c r="C30" i="121"/>
  <c r="E41" i="121"/>
  <c r="K35" i="121"/>
  <c r="J35" i="121"/>
  <c r="E30" i="121"/>
  <c r="C41" i="121"/>
  <c r="C30" i="120"/>
  <c r="C29" i="120"/>
  <c r="E29" i="120"/>
  <c r="D41" i="120"/>
  <c r="D29" i="120"/>
  <c r="L29" i="120" s="1"/>
  <c r="C41" i="120"/>
  <c r="E41" i="120"/>
  <c r="L41" i="121" l="1"/>
  <c r="L30" i="121"/>
  <c r="K41" i="120"/>
  <c r="L41" i="120"/>
  <c r="K30" i="120"/>
  <c r="K30" i="121"/>
  <c r="M30" i="120"/>
  <c r="M41" i="120"/>
  <c r="J29" i="120"/>
  <c r="K29" i="120"/>
  <c r="M29" i="120"/>
  <c r="K41" i="121"/>
  <c r="M41" i="121"/>
  <c r="M30" i="121"/>
  <c r="D55" i="48" l="1"/>
  <c r="D53" i="48"/>
  <c r="F53" i="48"/>
  <c r="E53" i="48"/>
  <c r="C53" i="48"/>
  <c r="F46" i="55"/>
  <c r="F28" i="55"/>
  <c r="F46" i="54"/>
  <c r="F28" i="54"/>
  <c r="F46" i="53"/>
  <c r="F28" i="53"/>
  <c r="F46" i="52"/>
  <c r="F28" i="52"/>
  <c r="F46" i="51"/>
  <c r="F28" i="51"/>
  <c r="F46" i="50"/>
  <c r="F28" i="50"/>
  <c r="F46" i="48"/>
  <c r="F28" i="48"/>
  <c r="D10" i="48"/>
  <c r="E10" i="48"/>
  <c r="K20" i="45" l="1"/>
  <c r="L20" i="45"/>
  <c r="M20" i="45"/>
  <c r="J20" i="45"/>
  <c r="L20" i="97"/>
  <c r="L35" i="2"/>
  <c r="L36" i="2"/>
  <c r="L37" i="2"/>
  <c r="L38" i="2"/>
  <c r="L39" i="2"/>
  <c r="L40" i="2"/>
  <c r="L41" i="2"/>
  <c r="K23" i="6" l="1"/>
  <c r="J23" i="6"/>
  <c r="I23" i="6"/>
  <c r="H23" i="6"/>
  <c r="G23" i="6"/>
  <c r="F23" i="6"/>
  <c r="E23" i="6"/>
  <c r="D23" i="6"/>
  <c r="C23" i="6"/>
  <c r="B23" i="6"/>
  <c r="K22" i="6"/>
  <c r="J22" i="6"/>
  <c r="I22" i="6"/>
  <c r="H22" i="6"/>
  <c r="G22" i="6"/>
  <c r="F22" i="6"/>
  <c r="E22" i="6"/>
  <c r="D22" i="6"/>
  <c r="C22" i="6"/>
  <c r="B22" i="6"/>
  <c r="K21" i="6"/>
  <c r="J21" i="6"/>
  <c r="I21" i="6"/>
  <c r="H21" i="6"/>
  <c r="G21" i="6"/>
  <c r="F21" i="6"/>
  <c r="E21" i="6"/>
  <c r="D21" i="6"/>
  <c r="C21" i="6"/>
  <c r="B21" i="6"/>
  <c r="K20" i="6"/>
  <c r="J20" i="6"/>
  <c r="I20" i="6"/>
  <c r="H20" i="6"/>
  <c r="G20" i="6"/>
  <c r="F20" i="6"/>
  <c r="E20" i="6"/>
  <c r="D20" i="6"/>
  <c r="C20" i="6"/>
  <c r="B20" i="6"/>
  <c r="K19" i="6"/>
  <c r="J19" i="6"/>
  <c r="I19" i="6"/>
  <c r="H19" i="6"/>
  <c r="G19" i="6"/>
  <c r="F19" i="6"/>
  <c r="E19" i="6"/>
  <c r="D19" i="6"/>
  <c r="C19" i="6"/>
  <c r="B19" i="6"/>
  <c r="K18" i="6"/>
  <c r="J18" i="6"/>
  <c r="I18" i="6"/>
  <c r="H18" i="6"/>
  <c r="G18" i="6"/>
  <c r="F18" i="6"/>
  <c r="E18" i="6"/>
  <c r="D18" i="6"/>
  <c r="C18" i="6"/>
  <c r="B18" i="6"/>
  <c r="K17" i="6"/>
  <c r="J17" i="6"/>
  <c r="I17" i="6"/>
  <c r="H17" i="6"/>
  <c r="G17" i="6"/>
  <c r="F17" i="6"/>
  <c r="E17" i="6"/>
  <c r="D17" i="6"/>
  <c r="C17" i="6"/>
  <c r="B17" i="6"/>
  <c r="C16" i="6"/>
  <c r="D16" i="6"/>
  <c r="E16" i="6"/>
  <c r="F16" i="6"/>
  <c r="G16" i="6"/>
  <c r="H16" i="6"/>
  <c r="I16" i="6"/>
  <c r="J16" i="6"/>
  <c r="K16" i="6"/>
  <c r="B16" i="6"/>
  <c r="K45" i="12"/>
  <c r="J45" i="12"/>
  <c r="I45" i="12"/>
  <c r="H45" i="12"/>
  <c r="G45" i="12"/>
  <c r="F45" i="12"/>
  <c r="E45" i="12"/>
  <c r="D45" i="12"/>
  <c r="C45" i="12"/>
  <c r="B45" i="12"/>
  <c r="K44" i="12"/>
  <c r="J44" i="12"/>
  <c r="I44" i="12"/>
  <c r="H44" i="12"/>
  <c r="G44" i="12"/>
  <c r="F44" i="12"/>
  <c r="E44" i="12"/>
  <c r="D44" i="12"/>
  <c r="C44" i="12"/>
  <c r="B44" i="12"/>
  <c r="K43" i="12"/>
  <c r="J43" i="12"/>
  <c r="I43" i="12"/>
  <c r="H43" i="12"/>
  <c r="G43" i="12"/>
  <c r="F43" i="12"/>
  <c r="E43" i="12"/>
  <c r="D43" i="12"/>
  <c r="C43" i="12"/>
  <c r="B43" i="12"/>
  <c r="K42" i="12"/>
  <c r="J42" i="12"/>
  <c r="I42" i="12"/>
  <c r="H42" i="12"/>
  <c r="G42" i="12"/>
  <c r="F42" i="12"/>
  <c r="E42" i="12"/>
  <c r="D42" i="12"/>
  <c r="C42" i="12"/>
  <c r="B42" i="12"/>
  <c r="K41" i="12"/>
  <c r="J41" i="12"/>
  <c r="I41" i="12"/>
  <c r="H41" i="12"/>
  <c r="G41" i="12"/>
  <c r="F41" i="12"/>
  <c r="E41" i="12"/>
  <c r="D41" i="12"/>
  <c r="C41" i="12"/>
  <c r="B41" i="12"/>
  <c r="K40" i="12"/>
  <c r="J40" i="12"/>
  <c r="I40" i="12"/>
  <c r="H40" i="12"/>
  <c r="G40" i="12"/>
  <c r="F40" i="12"/>
  <c r="E40" i="12"/>
  <c r="D40" i="12"/>
  <c r="C40" i="12"/>
  <c r="B40" i="12"/>
  <c r="K38" i="12"/>
  <c r="J38" i="12"/>
  <c r="I38" i="12"/>
  <c r="H38" i="12"/>
  <c r="G38" i="12"/>
  <c r="F38" i="12"/>
  <c r="E38" i="12"/>
  <c r="D38" i="12"/>
  <c r="C38" i="12"/>
  <c r="B38" i="12"/>
  <c r="K37" i="12"/>
  <c r="J37" i="12"/>
  <c r="I37" i="12"/>
  <c r="H37" i="12"/>
  <c r="G37" i="12"/>
  <c r="F37" i="12"/>
  <c r="E37" i="12"/>
  <c r="D37" i="12"/>
  <c r="C37" i="12"/>
  <c r="B37" i="12"/>
  <c r="K36" i="12"/>
  <c r="J36" i="12"/>
  <c r="I36" i="12"/>
  <c r="H36" i="12"/>
  <c r="G36" i="12"/>
  <c r="F36" i="12"/>
  <c r="E36" i="12"/>
  <c r="D36" i="12"/>
  <c r="C36" i="12"/>
  <c r="B36" i="12"/>
  <c r="K35" i="12"/>
  <c r="J35" i="12"/>
  <c r="I35" i="12"/>
  <c r="H35" i="12"/>
  <c r="G35" i="12"/>
  <c r="F35" i="12"/>
  <c r="E35" i="12"/>
  <c r="D35" i="12"/>
  <c r="C35" i="12"/>
  <c r="B35" i="12"/>
  <c r="K34" i="12"/>
  <c r="J34" i="12"/>
  <c r="I34" i="12"/>
  <c r="H34" i="12"/>
  <c r="G34" i="12"/>
  <c r="F34" i="12"/>
  <c r="E34" i="12"/>
  <c r="D34" i="12"/>
  <c r="C34" i="12"/>
  <c r="B34" i="12"/>
  <c r="K33" i="12"/>
  <c r="J33" i="12"/>
  <c r="I33" i="12"/>
  <c r="H33" i="12"/>
  <c r="G33" i="12"/>
  <c r="F33" i="12"/>
  <c r="E33" i="12"/>
  <c r="D33" i="12"/>
  <c r="C33" i="12"/>
  <c r="B33" i="12"/>
  <c r="K32" i="12"/>
  <c r="J32" i="12"/>
  <c r="I32" i="12"/>
  <c r="H32" i="12"/>
  <c r="G32" i="12"/>
  <c r="F32" i="12"/>
  <c r="E32" i="12"/>
  <c r="D32" i="12"/>
  <c r="C32" i="12"/>
  <c r="B32" i="12"/>
  <c r="K31" i="12"/>
  <c r="J31" i="12"/>
  <c r="I31" i="12"/>
  <c r="H31" i="12"/>
  <c r="G31" i="12"/>
  <c r="F31" i="12"/>
  <c r="E31" i="12"/>
  <c r="D31" i="12"/>
  <c r="C31" i="12"/>
  <c r="B31" i="12"/>
  <c r="K30" i="12"/>
  <c r="J30" i="12"/>
  <c r="I30" i="12"/>
  <c r="H30" i="12"/>
  <c r="G30" i="12"/>
  <c r="F30" i="12"/>
  <c r="E30" i="12"/>
  <c r="D30" i="12"/>
  <c r="C30" i="12"/>
  <c r="B30" i="12"/>
  <c r="K29" i="12"/>
  <c r="J29" i="12"/>
  <c r="I29" i="12"/>
  <c r="H29" i="12"/>
  <c r="G29" i="12"/>
  <c r="F29" i="12"/>
  <c r="E29" i="12"/>
  <c r="D29" i="12"/>
  <c r="C29" i="12"/>
  <c r="B29" i="12"/>
  <c r="K45" i="11"/>
  <c r="J45" i="11"/>
  <c r="I45" i="11"/>
  <c r="H45" i="11"/>
  <c r="G45" i="11"/>
  <c r="F45" i="11"/>
  <c r="E45" i="11"/>
  <c r="D45" i="11"/>
  <c r="C45" i="11"/>
  <c r="B45" i="11"/>
  <c r="K44" i="11"/>
  <c r="J44" i="11"/>
  <c r="I44" i="11"/>
  <c r="H44" i="11"/>
  <c r="G44" i="11"/>
  <c r="F44" i="11"/>
  <c r="E44" i="11"/>
  <c r="D44" i="11"/>
  <c r="C44" i="11"/>
  <c r="B44" i="11"/>
  <c r="K43" i="11"/>
  <c r="J43" i="11"/>
  <c r="I43" i="11"/>
  <c r="H43" i="11"/>
  <c r="G43" i="11"/>
  <c r="F43" i="11"/>
  <c r="E43" i="11"/>
  <c r="D43" i="11"/>
  <c r="C43" i="11"/>
  <c r="B43" i="11"/>
  <c r="K42" i="11"/>
  <c r="J42" i="11"/>
  <c r="I42" i="11"/>
  <c r="H42" i="11"/>
  <c r="G42" i="11"/>
  <c r="F42" i="11"/>
  <c r="E42" i="11"/>
  <c r="D42" i="11"/>
  <c r="C42" i="11"/>
  <c r="B42" i="11"/>
  <c r="K41" i="11"/>
  <c r="J41" i="11"/>
  <c r="I41" i="11"/>
  <c r="H41" i="11"/>
  <c r="G41" i="11"/>
  <c r="F41" i="11"/>
  <c r="E41" i="11"/>
  <c r="D41" i="11"/>
  <c r="C41" i="11"/>
  <c r="B41" i="11"/>
  <c r="K40" i="11"/>
  <c r="J40" i="11"/>
  <c r="I40" i="11"/>
  <c r="H40" i="11"/>
  <c r="G40" i="11"/>
  <c r="F40" i="11"/>
  <c r="E40" i="11"/>
  <c r="D40" i="11"/>
  <c r="C40" i="11"/>
  <c r="B40" i="11"/>
  <c r="K39" i="11"/>
  <c r="J39" i="11"/>
  <c r="I39" i="11"/>
  <c r="H39" i="11"/>
  <c r="G39" i="11"/>
  <c r="F39" i="11"/>
  <c r="E39" i="11"/>
  <c r="D39" i="11"/>
  <c r="C39" i="11"/>
  <c r="B39" i="11"/>
  <c r="K38" i="11"/>
  <c r="J38" i="11"/>
  <c r="I38" i="11"/>
  <c r="H38" i="11"/>
  <c r="G38" i="11"/>
  <c r="F38" i="11"/>
  <c r="E38" i="11"/>
  <c r="D38" i="11"/>
  <c r="C38" i="11"/>
  <c r="B38" i="11"/>
  <c r="K37" i="11"/>
  <c r="J37" i="11"/>
  <c r="I37" i="11"/>
  <c r="H37" i="11"/>
  <c r="G37" i="11"/>
  <c r="F37" i="11"/>
  <c r="E37" i="11"/>
  <c r="D37" i="11"/>
  <c r="C37" i="11"/>
  <c r="B37" i="11"/>
  <c r="K36" i="11"/>
  <c r="J36" i="11"/>
  <c r="I36" i="11"/>
  <c r="H36" i="11"/>
  <c r="G36" i="11"/>
  <c r="F36" i="11"/>
  <c r="E36" i="11"/>
  <c r="D36" i="11"/>
  <c r="C36" i="11"/>
  <c r="B36" i="11"/>
  <c r="K35" i="11"/>
  <c r="J35" i="11"/>
  <c r="I35" i="11"/>
  <c r="H35" i="11"/>
  <c r="G35" i="11"/>
  <c r="F35" i="11"/>
  <c r="E35" i="11"/>
  <c r="D35" i="11"/>
  <c r="C35" i="11"/>
  <c r="B35" i="11"/>
  <c r="K34" i="11"/>
  <c r="J34" i="11"/>
  <c r="I34" i="11"/>
  <c r="H34" i="11"/>
  <c r="G34" i="11"/>
  <c r="F34" i="11"/>
  <c r="E34" i="11"/>
  <c r="D34" i="11"/>
  <c r="C34" i="11"/>
  <c r="B34" i="11"/>
  <c r="K33" i="11"/>
  <c r="J33" i="11"/>
  <c r="I33" i="11"/>
  <c r="H33" i="11"/>
  <c r="G33" i="11"/>
  <c r="F33" i="11"/>
  <c r="E33" i="11"/>
  <c r="D33" i="11"/>
  <c r="C33" i="11"/>
  <c r="B33" i="11"/>
  <c r="K32" i="11"/>
  <c r="J32" i="11"/>
  <c r="I32" i="11"/>
  <c r="H32" i="11"/>
  <c r="G32" i="11"/>
  <c r="F32" i="11"/>
  <c r="E32" i="11"/>
  <c r="D32" i="11"/>
  <c r="C32" i="11"/>
  <c r="B32" i="11"/>
  <c r="K31" i="11"/>
  <c r="J31" i="11"/>
  <c r="I31" i="11"/>
  <c r="H31" i="11"/>
  <c r="G31" i="11"/>
  <c r="F31" i="11"/>
  <c r="E31" i="11"/>
  <c r="D31" i="11"/>
  <c r="C31" i="11"/>
  <c r="B31" i="11"/>
  <c r="K30" i="11"/>
  <c r="J30" i="11"/>
  <c r="I30" i="11"/>
  <c r="H30" i="11"/>
  <c r="G30" i="11"/>
  <c r="F30" i="11"/>
  <c r="E30" i="11"/>
  <c r="D30" i="11"/>
  <c r="C30" i="11"/>
  <c r="B30" i="11"/>
  <c r="K29" i="11"/>
  <c r="J29" i="11"/>
  <c r="I29" i="11"/>
  <c r="H29" i="11"/>
  <c r="G29" i="11"/>
  <c r="F29" i="11"/>
  <c r="E29" i="11"/>
  <c r="D29" i="11"/>
  <c r="C29" i="11"/>
  <c r="B29" i="11"/>
  <c r="K28" i="11"/>
  <c r="J28" i="11"/>
  <c r="I28" i="11"/>
  <c r="H28" i="11"/>
  <c r="G28" i="11"/>
  <c r="F28" i="11"/>
  <c r="E28" i="11"/>
  <c r="D28" i="11"/>
  <c r="C28" i="11"/>
  <c r="B28" i="11"/>
  <c r="K27" i="11"/>
  <c r="J27" i="11"/>
  <c r="I27" i="11"/>
  <c r="H27" i="11"/>
  <c r="G27" i="11"/>
  <c r="F27" i="11"/>
  <c r="E27" i="11"/>
  <c r="D27" i="11"/>
  <c r="C27" i="11"/>
  <c r="B27" i="11"/>
  <c r="K45" i="10"/>
  <c r="J45" i="10"/>
  <c r="I45" i="10"/>
  <c r="H45" i="10"/>
  <c r="G45" i="10"/>
  <c r="F45" i="10"/>
  <c r="E45" i="10"/>
  <c r="D45" i="10"/>
  <c r="C45" i="10"/>
  <c r="B45" i="10"/>
  <c r="K44" i="10"/>
  <c r="J44" i="10"/>
  <c r="I44" i="10"/>
  <c r="H44" i="10"/>
  <c r="G44" i="10"/>
  <c r="F44" i="10"/>
  <c r="E44" i="10"/>
  <c r="D44" i="10"/>
  <c r="C44" i="10"/>
  <c r="B44" i="10"/>
  <c r="K43" i="10"/>
  <c r="J43" i="10"/>
  <c r="I43" i="10"/>
  <c r="H43" i="10"/>
  <c r="G43" i="10"/>
  <c r="F43" i="10"/>
  <c r="E43" i="10"/>
  <c r="D43" i="10"/>
  <c r="C43" i="10"/>
  <c r="B43" i="10"/>
  <c r="K42" i="10"/>
  <c r="J42" i="10"/>
  <c r="I42" i="10"/>
  <c r="H42" i="10"/>
  <c r="G42" i="10"/>
  <c r="F42" i="10"/>
  <c r="E42" i="10"/>
  <c r="D42" i="10"/>
  <c r="C42" i="10"/>
  <c r="B42" i="10"/>
  <c r="K41" i="10"/>
  <c r="J41" i="10"/>
  <c r="I41" i="10"/>
  <c r="H41" i="10"/>
  <c r="G41" i="10"/>
  <c r="F41" i="10"/>
  <c r="E41" i="10"/>
  <c r="D41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38" i="10"/>
  <c r="J38" i="10"/>
  <c r="I38" i="10"/>
  <c r="H38" i="10"/>
  <c r="G38" i="10"/>
  <c r="F38" i="10"/>
  <c r="E38" i="10"/>
  <c r="D38" i="10"/>
  <c r="C38" i="10"/>
  <c r="B38" i="10"/>
  <c r="K37" i="10"/>
  <c r="J37" i="10"/>
  <c r="I37" i="10"/>
  <c r="H37" i="10"/>
  <c r="G37" i="10"/>
  <c r="F37" i="10"/>
  <c r="E37" i="10"/>
  <c r="D37" i="10"/>
  <c r="C37" i="10"/>
  <c r="B37" i="10"/>
  <c r="K36" i="10"/>
  <c r="J36" i="10"/>
  <c r="I36" i="10"/>
  <c r="H36" i="10"/>
  <c r="G36" i="10"/>
  <c r="F36" i="10"/>
  <c r="E36" i="10"/>
  <c r="D36" i="10"/>
  <c r="C36" i="10"/>
  <c r="B36" i="10"/>
  <c r="K35" i="10"/>
  <c r="J35" i="10"/>
  <c r="I35" i="10"/>
  <c r="H35" i="10"/>
  <c r="G35" i="10"/>
  <c r="F35" i="10"/>
  <c r="E35" i="10"/>
  <c r="D35" i="10"/>
  <c r="C35" i="10"/>
  <c r="B35" i="10"/>
  <c r="K34" i="10"/>
  <c r="J34" i="10"/>
  <c r="I34" i="10"/>
  <c r="H34" i="10"/>
  <c r="G34" i="10"/>
  <c r="F34" i="10"/>
  <c r="E34" i="10"/>
  <c r="D34" i="10"/>
  <c r="C34" i="10"/>
  <c r="B34" i="10"/>
  <c r="K33" i="10"/>
  <c r="J33" i="10"/>
  <c r="I33" i="10"/>
  <c r="H33" i="10"/>
  <c r="G33" i="10"/>
  <c r="F33" i="10"/>
  <c r="E33" i="10"/>
  <c r="D33" i="10"/>
  <c r="C33" i="10"/>
  <c r="B33" i="10"/>
  <c r="K32" i="10"/>
  <c r="J32" i="10"/>
  <c r="I32" i="10"/>
  <c r="H32" i="10"/>
  <c r="G32" i="10"/>
  <c r="F32" i="10"/>
  <c r="E32" i="10"/>
  <c r="D32" i="10"/>
  <c r="C32" i="10"/>
  <c r="B32" i="10"/>
  <c r="K31" i="10"/>
  <c r="J31" i="10"/>
  <c r="I31" i="10"/>
  <c r="H31" i="10"/>
  <c r="G31" i="10"/>
  <c r="F31" i="10"/>
  <c r="E31" i="10"/>
  <c r="D31" i="10"/>
  <c r="C31" i="10"/>
  <c r="B31" i="10"/>
  <c r="K30" i="10"/>
  <c r="J30" i="10"/>
  <c r="I30" i="10"/>
  <c r="H30" i="10"/>
  <c r="G30" i="10"/>
  <c r="F30" i="10"/>
  <c r="E30" i="10"/>
  <c r="D30" i="10"/>
  <c r="C30" i="10"/>
  <c r="B30" i="10"/>
  <c r="K29" i="10"/>
  <c r="J29" i="10"/>
  <c r="I29" i="10"/>
  <c r="H29" i="10"/>
  <c r="G29" i="10"/>
  <c r="F29" i="10"/>
  <c r="E29" i="10"/>
  <c r="D29" i="10"/>
  <c r="C29" i="10"/>
  <c r="B29" i="10"/>
  <c r="K28" i="10"/>
  <c r="J28" i="10"/>
  <c r="I28" i="10"/>
  <c r="H28" i="10"/>
  <c r="G28" i="10"/>
  <c r="F28" i="10"/>
  <c r="E28" i="10"/>
  <c r="D28" i="10"/>
  <c r="C28" i="10"/>
  <c r="B28" i="10"/>
  <c r="K27" i="10"/>
  <c r="J27" i="10"/>
  <c r="I27" i="10"/>
  <c r="H27" i="10"/>
  <c r="G27" i="10"/>
  <c r="F27" i="10"/>
  <c r="E27" i="10"/>
  <c r="D27" i="10"/>
  <c r="C27" i="10"/>
  <c r="B27" i="10"/>
  <c r="K45" i="9"/>
  <c r="J45" i="9"/>
  <c r="I45" i="9"/>
  <c r="H45" i="9"/>
  <c r="G45" i="9"/>
  <c r="F45" i="9"/>
  <c r="E45" i="9"/>
  <c r="D45" i="9"/>
  <c r="C45" i="9"/>
  <c r="B45" i="9"/>
  <c r="K44" i="9"/>
  <c r="J44" i="9"/>
  <c r="I44" i="9"/>
  <c r="H44" i="9"/>
  <c r="G44" i="9"/>
  <c r="F44" i="9"/>
  <c r="E44" i="9"/>
  <c r="D44" i="9"/>
  <c r="C44" i="9"/>
  <c r="B44" i="9"/>
  <c r="K43" i="9"/>
  <c r="J43" i="9"/>
  <c r="I43" i="9"/>
  <c r="H43" i="9"/>
  <c r="G43" i="9"/>
  <c r="F43" i="9"/>
  <c r="E43" i="9"/>
  <c r="D43" i="9"/>
  <c r="C43" i="9"/>
  <c r="B43" i="9"/>
  <c r="K42" i="9"/>
  <c r="J42" i="9"/>
  <c r="I42" i="9"/>
  <c r="H42" i="9"/>
  <c r="G42" i="9"/>
  <c r="F42" i="9"/>
  <c r="E42" i="9"/>
  <c r="D42" i="9"/>
  <c r="C42" i="9"/>
  <c r="B42" i="9"/>
  <c r="K41" i="9"/>
  <c r="J41" i="9"/>
  <c r="I41" i="9"/>
  <c r="H41" i="9"/>
  <c r="G41" i="9"/>
  <c r="F41" i="9"/>
  <c r="E41" i="9"/>
  <c r="D41" i="9"/>
  <c r="C41" i="9"/>
  <c r="B41" i="9"/>
  <c r="K40" i="9"/>
  <c r="J40" i="9"/>
  <c r="I40" i="9"/>
  <c r="H40" i="9"/>
  <c r="G40" i="9"/>
  <c r="F40" i="9"/>
  <c r="E40" i="9"/>
  <c r="D40" i="9"/>
  <c r="C40" i="9"/>
  <c r="B40" i="9"/>
  <c r="K39" i="9"/>
  <c r="J39" i="9"/>
  <c r="I39" i="9"/>
  <c r="H39" i="9"/>
  <c r="G39" i="9"/>
  <c r="F39" i="9"/>
  <c r="E39" i="9"/>
  <c r="D39" i="9"/>
  <c r="C39" i="9"/>
  <c r="B39" i="9"/>
  <c r="K38" i="9"/>
  <c r="J38" i="9"/>
  <c r="I38" i="9"/>
  <c r="H38" i="9"/>
  <c r="G38" i="9"/>
  <c r="F38" i="9"/>
  <c r="E38" i="9"/>
  <c r="D38" i="9"/>
  <c r="C38" i="9"/>
  <c r="B38" i="9"/>
  <c r="K37" i="9"/>
  <c r="J37" i="9"/>
  <c r="I37" i="9"/>
  <c r="H37" i="9"/>
  <c r="G37" i="9"/>
  <c r="F37" i="9"/>
  <c r="E37" i="9"/>
  <c r="D37" i="9"/>
  <c r="C37" i="9"/>
  <c r="B37" i="9"/>
  <c r="K36" i="9"/>
  <c r="J36" i="9"/>
  <c r="I36" i="9"/>
  <c r="H36" i="9"/>
  <c r="G36" i="9"/>
  <c r="F36" i="9"/>
  <c r="E36" i="9"/>
  <c r="D36" i="9"/>
  <c r="C36" i="9"/>
  <c r="B36" i="9"/>
  <c r="K35" i="9"/>
  <c r="J35" i="9"/>
  <c r="I35" i="9"/>
  <c r="H35" i="9"/>
  <c r="G35" i="9"/>
  <c r="F35" i="9"/>
  <c r="E35" i="9"/>
  <c r="D35" i="9"/>
  <c r="C35" i="9"/>
  <c r="B35" i="9"/>
  <c r="K34" i="9"/>
  <c r="J34" i="9"/>
  <c r="I34" i="9"/>
  <c r="H34" i="9"/>
  <c r="G34" i="9"/>
  <c r="F34" i="9"/>
  <c r="E34" i="9"/>
  <c r="D34" i="9"/>
  <c r="C34" i="9"/>
  <c r="B34" i="9"/>
  <c r="K33" i="9"/>
  <c r="J33" i="9"/>
  <c r="I33" i="9"/>
  <c r="H33" i="9"/>
  <c r="G33" i="9"/>
  <c r="F33" i="9"/>
  <c r="E33" i="9"/>
  <c r="D33" i="9"/>
  <c r="C33" i="9"/>
  <c r="B33" i="9"/>
  <c r="K32" i="9"/>
  <c r="J32" i="9"/>
  <c r="I32" i="9"/>
  <c r="H32" i="9"/>
  <c r="G32" i="9"/>
  <c r="F32" i="9"/>
  <c r="E32" i="9"/>
  <c r="D32" i="9"/>
  <c r="C32" i="9"/>
  <c r="B32" i="9"/>
  <c r="K31" i="9"/>
  <c r="J31" i="9"/>
  <c r="I31" i="9"/>
  <c r="H31" i="9"/>
  <c r="G31" i="9"/>
  <c r="F31" i="9"/>
  <c r="E31" i="9"/>
  <c r="D31" i="9"/>
  <c r="C31" i="9"/>
  <c r="B31" i="9"/>
  <c r="K30" i="9"/>
  <c r="J30" i="9"/>
  <c r="I30" i="9"/>
  <c r="H30" i="9"/>
  <c r="G30" i="9"/>
  <c r="F30" i="9"/>
  <c r="E30" i="9"/>
  <c r="D30" i="9"/>
  <c r="C30" i="9"/>
  <c r="B30" i="9"/>
  <c r="K29" i="9"/>
  <c r="J29" i="9"/>
  <c r="I29" i="9"/>
  <c r="H29" i="9"/>
  <c r="G29" i="9"/>
  <c r="F29" i="9"/>
  <c r="E29" i="9"/>
  <c r="D29" i="9"/>
  <c r="C29" i="9"/>
  <c r="B29" i="9"/>
  <c r="K28" i="9"/>
  <c r="J28" i="9"/>
  <c r="I28" i="9"/>
  <c r="H28" i="9"/>
  <c r="G28" i="9"/>
  <c r="F28" i="9"/>
  <c r="E28" i="9"/>
  <c r="D28" i="9"/>
  <c r="C28" i="9"/>
  <c r="B28" i="9"/>
  <c r="K27" i="9"/>
  <c r="J27" i="9"/>
  <c r="I27" i="9"/>
  <c r="H27" i="9"/>
  <c r="G27" i="9"/>
  <c r="F27" i="9"/>
  <c r="E27" i="9"/>
  <c r="D27" i="9"/>
  <c r="C27" i="9"/>
  <c r="B27" i="9"/>
  <c r="K45" i="7"/>
  <c r="J45" i="7"/>
  <c r="I45" i="7"/>
  <c r="H45" i="7"/>
  <c r="G45" i="7"/>
  <c r="F45" i="7"/>
  <c r="E45" i="7"/>
  <c r="D45" i="7"/>
  <c r="C45" i="7"/>
  <c r="B45" i="7"/>
  <c r="K44" i="7"/>
  <c r="J44" i="7"/>
  <c r="I44" i="7"/>
  <c r="H44" i="7"/>
  <c r="G44" i="7"/>
  <c r="F44" i="7"/>
  <c r="E44" i="7"/>
  <c r="D44" i="7"/>
  <c r="C44" i="7"/>
  <c r="B44" i="7"/>
  <c r="K43" i="7"/>
  <c r="J43" i="7"/>
  <c r="I43" i="7"/>
  <c r="H43" i="7"/>
  <c r="G43" i="7"/>
  <c r="F43" i="7"/>
  <c r="E43" i="7"/>
  <c r="D43" i="7"/>
  <c r="C43" i="7"/>
  <c r="B43" i="7"/>
  <c r="K42" i="7"/>
  <c r="J42" i="7"/>
  <c r="I42" i="7"/>
  <c r="H42" i="7"/>
  <c r="G42" i="7"/>
  <c r="F42" i="7"/>
  <c r="E42" i="7"/>
  <c r="D42" i="7"/>
  <c r="C42" i="7"/>
  <c r="B42" i="7"/>
  <c r="K41" i="7"/>
  <c r="J41" i="7"/>
  <c r="I41" i="7"/>
  <c r="H41" i="7"/>
  <c r="G41" i="7"/>
  <c r="F41" i="7"/>
  <c r="E41" i="7"/>
  <c r="D41" i="7"/>
  <c r="C41" i="7"/>
  <c r="B41" i="7"/>
  <c r="K40" i="7"/>
  <c r="J40" i="7"/>
  <c r="I40" i="7"/>
  <c r="H40" i="7"/>
  <c r="G40" i="7"/>
  <c r="F40" i="7"/>
  <c r="E40" i="7"/>
  <c r="D40" i="7"/>
  <c r="C40" i="7"/>
  <c r="B40" i="7"/>
  <c r="K39" i="7"/>
  <c r="J39" i="7"/>
  <c r="I39" i="7"/>
  <c r="H39" i="7"/>
  <c r="G39" i="7"/>
  <c r="F39" i="7"/>
  <c r="E39" i="7"/>
  <c r="D39" i="7"/>
  <c r="C39" i="7"/>
  <c r="B39" i="7"/>
  <c r="K38" i="7"/>
  <c r="J38" i="7"/>
  <c r="I38" i="7"/>
  <c r="H38" i="7"/>
  <c r="G38" i="7"/>
  <c r="F38" i="7"/>
  <c r="E38" i="7"/>
  <c r="D38" i="7"/>
  <c r="C38" i="7"/>
  <c r="B38" i="7"/>
  <c r="K37" i="7"/>
  <c r="J37" i="7"/>
  <c r="I37" i="7"/>
  <c r="H37" i="7"/>
  <c r="G37" i="7"/>
  <c r="F37" i="7"/>
  <c r="E37" i="7"/>
  <c r="D37" i="7"/>
  <c r="C37" i="7"/>
  <c r="B37" i="7"/>
  <c r="K36" i="7"/>
  <c r="J36" i="7"/>
  <c r="I36" i="7"/>
  <c r="H36" i="7"/>
  <c r="G36" i="7"/>
  <c r="F36" i="7"/>
  <c r="E36" i="7"/>
  <c r="D36" i="7"/>
  <c r="C36" i="7"/>
  <c r="B36" i="7"/>
  <c r="K35" i="7"/>
  <c r="J35" i="7"/>
  <c r="I35" i="7"/>
  <c r="H35" i="7"/>
  <c r="G35" i="7"/>
  <c r="F35" i="7"/>
  <c r="E35" i="7"/>
  <c r="D35" i="7"/>
  <c r="C35" i="7"/>
  <c r="B35" i="7"/>
  <c r="K34" i="7"/>
  <c r="J34" i="7"/>
  <c r="I34" i="7"/>
  <c r="H34" i="7"/>
  <c r="G34" i="7"/>
  <c r="F34" i="7"/>
  <c r="E34" i="7"/>
  <c r="D34" i="7"/>
  <c r="C34" i="7"/>
  <c r="B34" i="7"/>
  <c r="K33" i="7"/>
  <c r="J33" i="7"/>
  <c r="I33" i="7"/>
  <c r="H33" i="7"/>
  <c r="G33" i="7"/>
  <c r="F33" i="7"/>
  <c r="E33" i="7"/>
  <c r="D33" i="7"/>
  <c r="C33" i="7"/>
  <c r="B33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30" i="7"/>
  <c r="J30" i="7"/>
  <c r="I30" i="7"/>
  <c r="H30" i="7"/>
  <c r="G30" i="7"/>
  <c r="F30" i="7"/>
  <c r="E30" i="7"/>
  <c r="D30" i="7"/>
  <c r="C30" i="7"/>
  <c r="B30" i="7"/>
  <c r="K29" i="7"/>
  <c r="J29" i="7"/>
  <c r="I29" i="7"/>
  <c r="H29" i="7"/>
  <c r="G29" i="7"/>
  <c r="F29" i="7"/>
  <c r="E29" i="7"/>
  <c r="D29" i="7"/>
  <c r="C29" i="7"/>
  <c r="B29" i="7"/>
  <c r="K28" i="7"/>
  <c r="J28" i="7"/>
  <c r="I28" i="7"/>
  <c r="H28" i="7"/>
  <c r="G28" i="7"/>
  <c r="F28" i="7"/>
  <c r="E28" i="7"/>
  <c r="D28" i="7"/>
  <c r="C28" i="7"/>
  <c r="B28" i="7"/>
  <c r="K27" i="7"/>
  <c r="J27" i="7"/>
  <c r="I27" i="7"/>
  <c r="H27" i="7"/>
  <c r="G27" i="7"/>
  <c r="F27" i="7"/>
  <c r="E27" i="7"/>
  <c r="D27" i="7"/>
  <c r="C27" i="7"/>
  <c r="B27" i="7"/>
  <c r="K45" i="8"/>
  <c r="J45" i="8"/>
  <c r="I45" i="8"/>
  <c r="H45" i="8"/>
  <c r="G45" i="8"/>
  <c r="F45" i="8"/>
  <c r="E45" i="8"/>
  <c r="D45" i="8"/>
  <c r="C45" i="8"/>
  <c r="B45" i="8"/>
  <c r="K44" i="8"/>
  <c r="J44" i="8"/>
  <c r="I44" i="8"/>
  <c r="H44" i="8"/>
  <c r="G44" i="8"/>
  <c r="F44" i="8"/>
  <c r="E44" i="8"/>
  <c r="D44" i="8"/>
  <c r="C44" i="8"/>
  <c r="B44" i="8"/>
  <c r="K43" i="8"/>
  <c r="J43" i="8"/>
  <c r="I43" i="8"/>
  <c r="H43" i="8"/>
  <c r="G43" i="8"/>
  <c r="F43" i="8"/>
  <c r="E43" i="8"/>
  <c r="D43" i="8"/>
  <c r="C43" i="8"/>
  <c r="B43" i="8"/>
  <c r="K42" i="8"/>
  <c r="J42" i="8"/>
  <c r="I42" i="8"/>
  <c r="H42" i="8"/>
  <c r="G42" i="8"/>
  <c r="F42" i="8"/>
  <c r="E42" i="8"/>
  <c r="D42" i="8"/>
  <c r="C42" i="8"/>
  <c r="B42" i="8"/>
  <c r="K41" i="8"/>
  <c r="J41" i="8"/>
  <c r="I41" i="8"/>
  <c r="H41" i="8"/>
  <c r="G41" i="8"/>
  <c r="F41" i="8"/>
  <c r="E41" i="8"/>
  <c r="D41" i="8"/>
  <c r="C41" i="8"/>
  <c r="B41" i="8"/>
  <c r="K40" i="8"/>
  <c r="J40" i="8"/>
  <c r="I40" i="8"/>
  <c r="H40" i="8"/>
  <c r="G40" i="8"/>
  <c r="F40" i="8"/>
  <c r="E40" i="8"/>
  <c r="D40" i="8"/>
  <c r="C40" i="8"/>
  <c r="B40" i="8"/>
  <c r="K38" i="8"/>
  <c r="J38" i="8"/>
  <c r="I38" i="8"/>
  <c r="H38" i="8"/>
  <c r="G38" i="8"/>
  <c r="F38" i="8"/>
  <c r="E38" i="8"/>
  <c r="D38" i="8"/>
  <c r="C38" i="8"/>
  <c r="B38" i="8"/>
  <c r="K37" i="8"/>
  <c r="J37" i="8"/>
  <c r="I37" i="8"/>
  <c r="H37" i="8"/>
  <c r="G37" i="8"/>
  <c r="F37" i="8"/>
  <c r="E37" i="8"/>
  <c r="D37" i="8"/>
  <c r="C37" i="8"/>
  <c r="B37" i="8"/>
  <c r="K36" i="8"/>
  <c r="J36" i="8"/>
  <c r="I36" i="8"/>
  <c r="H36" i="8"/>
  <c r="G36" i="8"/>
  <c r="F36" i="8"/>
  <c r="E36" i="8"/>
  <c r="D36" i="8"/>
  <c r="C36" i="8"/>
  <c r="B36" i="8"/>
  <c r="K35" i="8"/>
  <c r="J35" i="8"/>
  <c r="I35" i="8"/>
  <c r="H35" i="8"/>
  <c r="G35" i="8"/>
  <c r="F35" i="8"/>
  <c r="E35" i="8"/>
  <c r="D35" i="8"/>
  <c r="C35" i="8"/>
  <c r="B35" i="8"/>
  <c r="K34" i="8"/>
  <c r="J34" i="8"/>
  <c r="I34" i="8"/>
  <c r="H34" i="8"/>
  <c r="G34" i="8"/>
  <c r="F34" i="8"/>
  <c r="E34" i="8"/>
  <c r="D34" i="8"/>
  <c r="C34" i="8"/>
  <c r="B34" i="8"/>
  <c r="K33" i="8"/>
  <c r="J33" i="8"/>
  <c r="I33" i="8"/>
  <c r="H33" i="8"/>
  <c r="G33" i="8"/>
  <c r="F33" i="8"/>
  <c r="E33" i="8"/>
  <c r="D33" i="8"/>
  <c r="C33" i="8"/>
  <c r="B33" i="8"/>
  <c r="K32" i="8"/>
  <c r="J32" i="8"/>
  <c r="I32" i="8"/>
  <c r="H32" i="8"/>
  <c r="G32" i="8"/>
  <c r="F32" i="8"/>
  <c r="E32" i="8"/>
  <c r="D32" i="8"/>
  <c r="C32" i="8"/>
  <c r="B32" i="8"/>
  <c r="K31" i="8"/>
  <c r="J31" i="8"/>
  <c r="I31" i="8"/>
  <c r="H31" i="8"/>
  <c r="G31" i="8"/>
  <c r="F31" i="8"/>
  <c r="E31" i="8"/>
  <c r="D31" i="8"/>
  <c r="C31" i="8"/>
  <c r="B31" i="8"/>
  <c r="K30" i="8"/>
  <c r="J30" i="8"/>
  <c r="I30" i="8"/>
  <c r="H30" i="8"/>
  <c r="G30" i="8"/>
  <c r="F30" i="8"/>
  <c r="E30" i="8"/>
  <c r="D30" i="8"/>
  <c r="C30" i="8"/>
  <c r="B30" i="8"/>
  <c r="K29" i="8"/>
  <c r="J29" i="8"/>
  <c r="I29" i="8"/>
  <c r="H29" i="8"/>
  <c r="G29" i="8"/>
  <c r="F29" i="8"/>
  <c r="E29" i="8"/>
  <c r="D29" i="8"/>
  <c r="C29" i="8"/>
  <c r="B29" i="8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K35" i="62"/>
  <c r="J35" i="62"/>
  <c r="I35" i="62"/>
  <c r="H35" i="62"/>
  <c r="G35" i="62"/>
  <c r="F35" i="62"/>
  <c r="E35" i="62"/>
  <c r="D35" i="62"/>
  <c r="C35" i="62"/>
  <c r="B35" i="62"/>
  <c r="K34" i="62"/>
  <c r="J34" i="62"/>
  <c r="I34" i="62"/>
  <c r="H34" i="62"/>
  <c r="G34" i="62"/>
  <c r="F34" i="62"/>
  <c r="E34" i="62"/>
  <c r="D34" i="62"/>
  <c r="C34" i="62"/>
  <c r="B34" i="62"/>
  <c r="K33" i="62"/>
  <c r="J33" i="62"/>
  <c r="I33" i="62"/>
  <c r="H33" i="62"/>
  <c r="G33" i="62"/>
  <c r="F33" i="62"/>
  <c r="E33" i="62"/>
  <c r="D33" i="62"/>
  <c r="C33" i="62"/>
  <c r="B33" i="62"/>
  <c r="K32" i="62"/>
  <c r="J32" i="62"/>
  <c r="I32" i="62"/>
  <c r="H32" i="62"/>
  <c r="G32" i="62"/>
  <c r="F32" i="62"/>
  <c r="E32" i="62"/>
  <c r="D32" i="62"/>
  <c r="C32" i="62"/>
  <c r="B32" i="62"/>
  <c r="K31" i="62"/>
  <c r="J31" i="62"/>
  <c r="I31" i="62"/>
  <c r="H31" i="62"/>
  <c r="G31" i="62"/>
  <c r="F31" i="62"/>
  <c r="E31" i="62"/>
  <c r="D31" i="62"/>
  <c r="C31" i="62"/>
  <c r="B31" i="62"/>
  <c r="K30" i="62"/>
  <c r="J30" i="62"/>
  <c r="I30" i="62"/>
  <c r="H30" i="62"/>
  <c r="G30" i="62"/>
  <c r="F30" i="62"/>
  <c r="E30" i="62"/>
  <c r="D30" i="62"/>
  <c r="C30" i="62"/>
  <c r="B30" i="62"/>
  <c r="K29" i="62"/>
  <c r="J29" i="62"/>
  <c r="I29" i="62"/>
  <c r="H29" i="62"/>
  <c r="G29" i="62"/>
  <c r="F29" i="62"/>
  <c r="E29" i="62"/>
  <c r="D29" i="62"/>
  <c r="C29" i="62"/>
  <c r="B29" i="62"/>
  <c r="K45" i="113"/>
  <c r="J45" i="113"/>
  <c r="I45" i="113"/>
  <c r="H45" i="113"/>
  <c r="G45" i="113"/>
  <c r="F45" i="113"/>
  <c r="E45" i="113"/>
  <c r="D45" i="113"/>
  <c r="C45" i="113"/>
  <c r="B45" i="113"/>
  <c r="K44" i="113"/>
  <c r="J44" i="113"/>
  <c r="I44" i="113"/>
  <c r="H44" i="113"/>
  <c r="G44" i="113"/>
  <c r="F44" i="113"/>
  <c r="E44" i="113"/>
  <c r="D44" i="113"/>
  <c r="C44" i="113"/>
  <c r="B44" i="113"/>
  <c r="K43" i="113"/>
  <c r="J43" i="113"/>
  <c r="I43" i="113"/>
  <c r="H43" i="113"/>
  <c r="G43" i="113"/>
  <c r="F43" i="113"/>
  <c r="E43" i="113"/>
  <c r="D43" i="113"/>
  <c r="C43" i="113"/>
  <c r="B43" i="113"/>
  <c r="K42" i="113"/>
  <c r="J42" i="113"/>
  <c r="I42" i="113"/>
  <c r="H42" i="113"/>
  <c r="G42" i="113"/>
  <c r="F42" i="113"/>
  <c r="E42" i="113"/>
  <c r="D42" i="113"/>
  <c r="C42" i="113"/>
  <c r="B42" i="113"/>
  <c r="K41" i="113"/>
  <c r="J41" i="113"/>
  <c r="I41" i="113"/>
  <c r="H41" i="113"/>
  <c r="G41" i="113"/>
  <c r="F41" i="113"/>
  <c r="E41" i="113"/>
  <c r="D41" i="113"/>
  <c r="C41" i="113"/>
  <c r="B41" i="113"/>
  <c r="K40" i="113"/>
  <c r="J40" i="113"/>
  <c r="I40" i="113"/>
  <c r="H40" i="113"/>
  <c r="G40" i="113"/>
  <c r="F40" i="113"/>
  <c r="E40" i="113"/>
  <c r="D40" i="113"/>
  <c r="C40" i="113"/>
  <c r="B40" i="113"/>
  <c r="K39" i="113"/>
  <c r="J39" i="113"/>
  <c r="I39" i="113"/>
  <c r="H39" i="113"/>
  <c r="G39" i="113"/>
  <c r="F39" i="113"/>
  <c r="E39" i="113"/>
  <c r="D39" i="113"/>
  <c r="C39" i="113"/>
  <c r="B39" i="113"/>
  <c r="K38" i="113"/>
  <c r="J38" i="113"/>
  <c r="I38" i="113"/>
  <c r="H38" i="113"/>
  <c r="G38" i="113"/>
  <c r="F38" i="113"/>
  <c r="E38" i="113"/>
  <c r="D38" i="113"/>
  <c r="C38" i="113"/>
  <c r="B38" i="113"/>
  <c r="K37" i="113"/>
  <c r="J37" i="113"/>
  <c r="I37" i="113"/>
  <c r="H37" i="113"/>
  <c r="G37" i="113"/>
  <c r="F37" i="113"/>
  <c r="E37" i="113"/>
  <c r="D37" i="113"/>
  <c r="C37" i="113"/>
  <c r="B37" i="113"/>
  <c r="K36" i="113"/>
  <c r="J36" i="113"/>
  <c r="I36" i="113"/>
  <c r="H36" i="113"/>
  <c r="G36" i="113"/>
  <c r="F36" i="113"/>
  <c r="E36" i="113"/>
  <c r="D36" i="113"/>
  <c r="C36" i="113"/>
  <c r="B36" i="113"/>
  <c r="K35" i="113"/>
  <c r="J35" i="113"/>
  <c r="I35" i="113"/>
  <c r="H35" i="113"/>
  <c r="G35" i="113"/>
  <c r="F35" i="113"/>
  <c r="E35" i="113"/>
  <c r="D35" i="113"/>
  <c r="C35" i="113"/>
  <c r="B35" i="113"/>
  <c r="K34" i="113"/>
  <c r="J34" i="113"/>
  <c r="I34" i="113"/>
  <c r="H34" i="113"/>
  <c r="G34" i="113"/>
  <c r="F34" i="113"/>
  <c r="E34" i="113"/>
  <c r="D34" i="113"/>
  <c r="C34" i="113"/>
  <c r="B34" i="113"/>
  <c r="K33" i="113"/>
  <c r="J33" i="113"/>
  <c r="I33" i="113"/>
  <c r="H33" i="113"/>
  <c r="G33" i="113"/>
  <c r="F33" i="113"/>
  <c r="E33" i="113"/>
  <c r="D33" i="113"/>
  <c r="C33" i="113"/>
  <c r="B33" i="113"/>
  <c r="K32" i="113"/>
  <c r="J32" i="113"/>
  <c r="I32" i="113"/>
  <c r="H32" i="113"/>
  <c r="G32" i="113"/>
  <c r="F32" i="113"/>
  <c r="E32" i="113"/>
  <c r="D32" i="113"/>
  <c r="C32" i="113"/>
  <c r="B32" i="113"/>
  <c r="K31" i="113"/>
  <c r="J31" i="113"/>
  <c r="I31" i="113"/>
  <c r="H31" i="113"/>
  <c r="G31" i="113"/>
  <c r="F31" i="113"/>
  <c r="E31" i="113"/>
  <c r="D31" i="113"/>
  <c r="C31" i="113"/>
  <c r="B31" i="113"/>
  <c r="K30" i="113"/>
  <c r="J30" i="113"/>
  <c r="I30" i="113"/>
  <c r="H30" i="113"/>
  <c r="G30" i="113"/>
  <c r="F30" i="113"/>
  <c r="E30" i="113"/>
  <c r="D30" i="113"/>
  <c r="C30" i="113"/>
  <c r="B30" i="113"/>
  <c r="K29" i="113"/>
  <c r="J29" i="113"/>
  <c r="I29" i="113"/>
  <c r="H29" i="113"/>
  <c r="G29" i="113"/>
  <c r="F29" i="113"/>
  <c r="E29" i="113"/>
  <c r="D29" i="113"/>
  <c r="C29" i="113"/>
  <c r="B29" i="113"/>
  <c r="K28" i="113"/>
  <c r="J28" i="113"/>
  <c r="I28" i="113"/>
  <c r="H28" i="113"/>
  <c r="G28" i="113"/>
  <c r="F28" i="113"/>
  <c r="E28" i="113"/>
  <c r="D28" i="113"/>
  <c r="C28" i="113"/>
  <c r="B28" i="113"/>
  <c r="K27" i="113"/>
  <c r="J27" i="113"/>
  <c r="I27" i="113"/>
  <c r="H27" i="113"/>
  <c r="G27" i="113"/>
  <c r="F27" i="113"/>
  <c r="E27" i="113"/>
  <c r="D27" i="113"/>
  <c r="C27" i="113"/>
  <c r="B27" i="113"/>
  <c r="K45" i="114"/>
  <c r="J45" i="114"/>
  <c r="I45" i="114"/>
  <c r="H45" i="114"/>
  <c r="G45" i="114"/>
  <c r="F45" i="114"/>
  <c r="E45" i="114"/>
  <c r="D45" i="114"/>
  <c r="C45" i="114"/>
  <c r="B45" i="114"/>
  <c r="K44" i="114"/>
  <c r="J44" i="114"/>
  <c r="I44" i="114"/>
  <c r="H44" i="114"/>
  <c r="G44" i="114"/>
  <c r="F44" i="114"/>
  <c r="E44" i="114"/>
  <c r="D44" i="114"/>
  <c r="C44" i="114"/>
  <c r="B44" i="114"/>
  <c r="K43" i="114"/>
  <c r="J43" i="114"/>
  <c r="I43" i="114"/>
  <c r="H43" i="114"/>
  <c r="G43" i="114"/>
  <c r="F43" i="114"/>
  <c r="E43" i="114"/>
  <c r="D43" i="114"/>
  <c r="C43" i="114"/>
  <c r="B43" i="114"/>
  <c r="K42" i="114"/>
  <c r="J42" i="114"/>
  <c r="I42" i="114"/>
  <c r="H42" i="114"/>
  <c r="G42" i="114"/>
  <c r="F42" i="114"/>
  <c r="E42" i="114"/>
  <c r="D42" i="114"/>
  <c r="C42" i="114"/>
  <c r="B42" i="114"/>
  <c r="K41" i="114"/>
  <c r="J41" i="114"/>
  <c r="I41" i="114"/>
  <c r="H41" i="114"/>
  <c r="G41" i="114"/>
  <c r="F41" i="114"/>
  <c r="E41" i="114"/>
  <c r="D41" i="114"/>
  <c r="C41" i="114"/>
  <c r="B41" i="114"/>
  <c r="K40" i="114"/>
  <c r="J40" i="114"/>
  <c r="I40" i="114"/>
  <c r="H40" i="114"/>
  <c r="G40" i="114"/>
  <c r="F40" i="114"/>
  <c r="E40" i="114"/>
  <c r="D40" i="114"/>
  <c r="C40" i="114"/>
  <c r="B40" i="114"/>
  <c r="K39" i="114"/>
  <c r="J39" i="114"/>
  <c r="I39" i="114"/>
  <c r="H39" i="114"/>
  <c r="G39" i="114"/>
  <c r="F39" i="114"/>
  <c r="E39" i="114"/>
  <c r="D39" i="114"/>
  <c r="C39" i="114"/>
  <c r="B39" i="114"/>
  <c r="K38" i="114"/>
  <c r="J38" i="114"/>
  <c r="I38" i="114"/>
  <c r="H38" i="114"/>
  <c r="G38" i="114"/>
  <c r="F38" i="114"/>
  <c r="E38" i="114"/>
  <c r="D38" i="114"/>
  <c r="C38" i="114"/>
  <c r="B38" i="114"/>
  <c r="K37" i="114"/>
  <c r="J37" i="114"/>
  <c r="I37" i="114"/>
  <c r="H37" i="114"/>
  <c r="G37" i="114"/>
  <c r="F37" i="114"/>
  <c r="E37" i="114"/>
  <c r="D37" i="114"/>
  <c r="C37" i="114"/>
  <c r="B37" i="114"/>
  <c r="K36" i="114"/>
  <c r="J36" i="114"/>
  <c r="I36" i="114"/>
  <c r="H36" i="114"/>
  <c r="G36" i="114"/>
  <c r="F36" i="114"/>
  <c r="E36" i="114"/>
  <c r="D36" i="114"/>
  <c r="C36" i="114"/>
  <c r="B36" i="114"/>
  <c r="K35" i="114"/>
  <c r="J35" i="114"/>
  <c r="I35" i="114"/>
  <c r="H35" i="114"/>
  <c r="G35" i="114"/>
  <c r="F35" i="114"/>
  <c r="E35" i="114"/>
  <c r="D35" i="114"/>
  <c r="C35" i="114"/>
  <c r="B35" i="114"/>
  <c r="K34" i="114"/>
  <c r="J34" i="114"/>
  <c r="I34" i="114"/>
  <c r="H34" i="114"/>
  <c r="G34" i="114"/>
  <c r="F34" i="114"/>
  <c r="E34" i="114"/>
  <c r="D34" i="114"/>
  <c r="C34" i="114"/>
  <c r="B34" i="114"/>
  <c r="K33" i="114"/>
  <c r="J33" i="114"/>
  <c r="I33" i="114"/>
  <c r="H33" i="114"/>
  <c r="G33" i="114"/>
  <c r="F33" i="114"/>
  <c r="E33" i="114"/>
  <c r="D33" i="114"/>
  <c r="C33" i="114"/>
  <c r="B33" i="114"/>
  <c r="K32" i="114"/>
  <c r="J32" i="114"/>
  <c r="I32" i="114"/>
  <c r="H32" i="114"/>
  <c r="G32" i="114"/>
  <c r="F32" i="114"/>
  <c r="E32" i="114"/>
  <c r="D32" i="114"/>
  <c r="C32" i="114"/>
  <c r="B32" i="114"/>
  <c r="K31" i="114"/>
  <c r="J31" i="114"/>
  <c r="I31" i="114"/>
  <c r="H31" i="114"/>
  <c r="G31" i="114"/>
  <c r="F31" i="114"/>
  <c r="E31" i="114"/>
  <c r="D31" i="114"/>
  <c r="C31" i="114"/>
  <c r="B31" i="114"/>
  <c r="K30" i="114"/>
  <c r="J30" i="114"/>
  <c r="I30" i="114"/>
  <c r="H30" i="114"/>
  <c r="G30" i="114"/>
  <c r="F30" i="114"/>
  <c r="E30" i="114"/>
  <c r="D30" i="114"/>
  <c r="C30" i="114"/>
  <c r="B30" i="114"/>
  <c r="K29" i="114"/>
  <c r="J29" i="114"/>
  <c r="I29" i="114"/>
  <c r="H29" i="114"/>
  <c r="G29" i="114"/>
  <c r="F29" i="114"/>
  <c r="E29" i="114"/>
  <c r="D29" i="114"/>
  <c r="C29" i="114"/>
  <c r="B29" i="114"/>
  <c r="K28" i="114"/>
  <c r="J28" i="114"/>
  <c r="I28" i="114"/>
  <c r="H28" i="114"/>
  <c r="G28" i="114"/>
  <c r="F28" i="114"/>
  <c r="E28" i="114"/>
  <c r="D28" i="114"/>
  <c r="C28" i="114"/>
  <c r="B28" i="114"/>
  <c r="K27" i="114"/>
  <c r="J27" i="114"/>
  <c r="I27" i="114"/>
  <c r="H27" i="114"/>
  <c r="G27" i="114"/>
  <c r="F27" i="114"/>
  <c r="E27" i="114"/>
  <c r="D27" i="114"/>
  <c r="C27" i="114"/>
  <c r="B27" i="114"/>
  <c r="K45" i="115"/>
  <c r="J45" i="115"/>
  <c r="I45" i="115"/>
  <c r="H45" i="115"/>
  <c r="G45" i="115"/>
  <c r="F45" i="115"/>
  <c r="E45" i="115"/>
  <c r="D45" i="115"/>
  <c r="C45" i="115"/>
  <c r="B45" i="115"/>
  <c r="K44" i="115"/>
  <c r="J44" i="115"/>
  <c r="I44" i="115"/>
  <c r="H44" i="115"/>
  <c r="G44" i="115"/>
  <c r="F44" i="115"/>
  <c r="E44" i="115"/>
  <c r="D44" i="115"/>
  <c r="C44" i="115"/>
  <c r="B44" i="115"/>
  <c r="K43" i="115"/>
  <c r="J43" i="115"/>
  <c r="I43" i="115"/>
  <c r="H43" i="115"/>
  <c r="G43" i="115"/>
  <c r="F43" i="115"/>
  <c r="E43" i="115"/>
  <c r="D43" i="115"/>
  <c r="C43" i="115"/>
  <c r="B43" i="115"/>
  <c r="K42" i="115"/>
  <c r="J42" i="115"/>
  <c r="I42" i="115"/>
  <c r="H42" i="115"/>
  <c r="G42" i="115"/>
  <c r="F42" i="115"/>
  <c r="E42" i="115"/>
  <c r="D42" i="115"/>
  <c r="C42" i="115"/>
  <c r="B42" i="115"/>
  <c r="K41" i="115"/>
  <c r="J41" i="115"/>
  <c r="I41" i="115"/>
  <c r="H41" i="115"/>
  <c r="G41" i="115"/>
  <c r="F41" i="115"/>
  <c r="E41" i="115"/>
  <c r="D41" i="115"/>
  <c r="C41" i="115"/>
  <c r="B41" i="115"/>
  <c r="K40" i="115"/>
  <c r="J40" i="115"/>
  <c r="I40" i="115"/>
  <c r="H40" i="115"/>
  <c r="G40" i="115"/>
  <c r="F40" i="115"/>
  <c r="E40" i="115"/>
  <c r="D40" i="115"/>
  <c r="C40" i="115"/>
  <c r="B40" i="115"/>
  <c r="K39" i="115"/>
  <c r="J39" i="115"/>
  <c r="I39" i="115"/>
  <c r="H39" i="115"/>
  <c r="G39" i="115"/>
  <c r="F39" i="115"/>
  <c r="E39" i="115"/>
  <c r="D39" i="115"/>
  <c r="C39" i="115"/>
  <c r="B39" i="115"/>
  <c r="K38" i="115"/>
  <c r="J38" i="115"/>
  <c r="I38" i="115"/>
  <c r="H38" i="115"/>
  <c r="G38" i="115"/>
  <c r="F38" i="115"/>
  <c r="E38" i="115"/>
  <c r="D38" i="115"/>
  <c r="C38" i="115"/>
  <c r="B38" i="115"/>
  <c r="K37" i="115"/>
  <c r="J37" i="115"/>
  <c r="I37" i="115"/>
  <c r="H37" i="115"/>
  <c r="G37" i="115"/>
  <c r="F37" i="115"/>
  <c r="E37" i="115"/>
  <c r="D37" i="115"/>
  <c r="C37" i="115"/>
  <c r="B37" i="115"/>
  <c r="K36" i="115"/>
  <c r="J36" i="115"/>
  <c r="I36" i="115"/>
  <c r="H36" i="115"/>
  <c r="G36" i="115"/>
  <c r="F36" i="115"/>
  <c r="E36" i="115"/>
  <c r="D36" i="115"/>
  <c r="C36" i="115"/>
  <c r="B36" i="115"/>
  <c r="K35" i="115"/>
  <c r="J35" i="115"/>
  <c r="I35" i="115"/>
  <c r="H35" i="115"/>
  <c r="G35" i="115"/>
  <c r="F35" i="115"/>
  <c r="E35" i="115"/>
  <c r="D35" i="115"/>
  <c r="C35" i="115"/>
  <c r="B35" i="115"/>
  <c r="K34" i="115"/>
  <c r="J34" i="115"/>
  <c r="I34" i="115"/>
  <c r="H34" i="115"/>
  <c r="G34" i="115"/>
  <c r="F34" i="115"/>
  <c r="E34" i="115"/>
  <c r="D34" i="115"/>
  <c r="C34" i="115"/>
  <c r="B34" i="115"/>
  <c r="K33" i="115"/>
  <c r="J33" i="115"/>
  <c r="I33" i="115"/>
  <c r="H33" i="115"/>
  <c r="G33" i="115"/>
  <c r="F33" i="115"/>
  <c r="E33" i="115"/>
  <c r="D33" i="115"/>
  <c r="C33" i="115"/>
  <c r="B33" i="115"/>
  <c r="K32" i="115"/>
  <c r="J32" i="115"/>
  <c r="I32" i="115"/>
  <c r="H32" i="115"/>
  <c r="G32" i="115"/>
  <c r="F32" i="115"/>
  <c r="E32" i="115"/>
  <c r="D32" i="115"/>
  <c r="C32" i="115"/>
  <c r="B32" i="115"/>
  <c r="K31" i="115"/>
  <c r="J31" i="115"/>
  <c r="I31" i="115"/>
  <c r="H31" i="115"/>
  <c r="G31" i="115"/>
  <c r="F31" i="115"/>
  <c r="E31" i="115"/>
  <c r="D31" i="115"/>
  <c r="C31" i="115"/>
  <c r="B31" i="115"/>
  <c r="K30" i="115"/>
  <c r="J30" i="115"/>
  <c r="I30" i="115"/>
  <c r="H30" i="115"/>
  <c r="G30" i="115"/>
  <c r="F30" i="115"/>
  <c r="E30" i="115"/>
  <c r="D30" i="115"/>
  <c r="C30" i="115"/>
  <c r="B30" i="115"/>
  <c r="K29" i="115"/>
  <c r="J29" i="115"/>
  <c r="I29" i="115"/>
  <c r="H29" i="115"/>
  <c r="G29" i="115"/>
  <c r="F29" i="115"/>
  <c r="E29" i="115"/>
  <c r="D29" i="115"/>
  <c r="C29" i="115"/>
  <c r="B29" i="115"/>
  <c r="K28" i="115"/>
  <c r="J28" i="115"/>
  <c r="I28" i="115"/>
  <c r="H28" i="115"/>
  <c r="G28" i="115"/>
  <c r="F28" i="115"/>
  <c r="E28" i="115"/>
  <c r="D28" i="115"/>
  <c r="C28" i="115"/>
  <c r="B28" i="115"/>
  <c r="K27" i="115"/>
  <c r="J27" i="115"/>
  <c r="I27" i="115"/>
  <c r="H27" i="115"/>
  <c r="G27" i="115"/>
  <c r="F27" i="115"/>
  <c r="E27" i="115"/>
  <c r="D27" i="115"/>
  <c r="C27" i="115"/>
  <c r="B27" i="115"/>
  <c r="K45" i="116"/>
  <c r="J45" i="116"/>
  <c r="I45" i="116"/>
  <c r="H45" i="116"/>
  <c r="G45" i="116"/>
  <c r="F45" i="116"/>
  <c r="E45" i="116"/>
  <c r="D45" i="116"/>
  <c r="C45" i="116"/>
  <c r="B45" i="116"/>
  <c r="K44" i="116"/>
  <c r="J44" i="116"/>
  <c r="I44" i="116"/>
  <c r="H44" i="116"/>
  <c r="G44" i="116"/>
  <c r="F44" i="116"/>
  <c r="E44" i="116"/>
  <c r="D44" i="116"/>
  <c r="C44" i="116"/>
  <c r="B44" i="116"/>
  <c r="K43" i="116"/>
  <c r="J43" i="116"/>
  <c r="I43" i="116"/>
  <c r="H43" i="116"/>
  <c r="G43" i="116"/>
  <c r="F43" i="116"/>
  <c r="E43" i="116"/>
  <c r="D43" i="116"/>
  <c r="C43" i="116"/>
  <c r="B43" i="116"/>
  <c r="K42" i="116"/>
  <c r="J42" i="116"/>
  <c r="I42" i="116"/>
  <c r="H42" i="116"/>
  <c r="G42" i="116"/>
  <c r="F42" i="116"/>
  <c r="E42" i="116"/>
  <c r="D42" i="116"/>
  <c r="C42" i="116"/>
  <c r="B42" i="116"/>
  <c r="K41" i="116"/>
  <c r="J41" i="116"/>
  <c r="I41" i="116"/>
  <c r="H41" i="116"/>
  <c r="G41" i="116"/>
  <c r="F41" i="116"/>
  <c r="E41" i="116"/>
  <c r="D41" i="116"/>
  <c r="C41" i="116"/>
  <c r="B41" i="116"/>
  <c r="K40" i="116"/>
  <c r="J40" i="116"/>
  <c r="I40" i="116"/>
  <c r="H40" i="116"/>
  <c r="G40" i="116"/>
  <c r="F40" i="116"/>
  <c r="E40" i="116"/>
  <c r="D40" i="116"/>
  <c r="C40" i="116"/>
  <c r="B40" i="116"/>
  <c r="K39" i="116"/>
  <c r="J39" i="116"/>
  <c r="I39" i="116"/>
  <c r="H39" i="116"/>
  <c r="G39" i="116"/>
  <c r="F39" i="116"/>
  <c r="E39" i="116"/>
  <c r="D39" i="116"/>
  <c r="C39" i="116"/>
  <c r="B39" i="116"/>
  <c r="K38" i="116"/>
  <c r="J38" i="116"/>
  <c r="I38" i="116"/>
  <c r="H38" i="116"/>
  <c r="G38" i="116"/>
  <c r="F38" i="116"/>
  <c r="E38" i="116"/>
  <c r="D38" i="116"/>
  <c r="C38" i="116"/>
  <c r="B38" i="116"/>
  <c r="K37" i="116"/>
  <c r="J37" i="116"/>
  <c r="I37" i="116"/>
  <c r="H37" i="116"/>
  <c r="G37" i="116"/>
  <c r="F37" i="116"/>
  <c r="E37" i="116"/>
  <c r="D37" i="116"/>
  <c r="C37" i="116"/>
  <c r="B37" i="116"/>
  <c r="K36" i="116"/>
  <c r="J36" i="116"/>
  <c r="I36" i="116"/>
  <c r="H36" i="116"/>
  <c r="G36" i="116"/>
  <c r="F36" i="116"/>
  <c r="E36" i="116"/>
  <c r="D36" i="116"/>
  <c r="C36" i="116"/>
  <c r="B36" i="116"/>
  <c r="K35" i="116"/>
  <c r="J35" i="116"/>
  <c r="I35" i="116"/>
  <c r="H35" i="116"/>
  <c r="G35" i="116"/>
  <c r="F35" i="116"/>
  <c r="E35" i="116"/>
  <c r="D35" i="116"/>
  <c r="C35" i="116"/>
  <c r="B35" i="116"/>
  <c r="K34" i="116"/>
  <c r="J34" i="116"/>
  <c r="I34" i="116"/>
  <c r="H34" i="116"/>
  <c r="G34" i="116"/>
  <c r="F34" i="116"/>
  <c r="E34" i="116"/>
  <c r="D34" i="116"/>
  <c r="C34" i="116"/>
  <c r="B34" i="116"/>
  <c r="K33" i="116"/>
  <c r="J33" i="116"/>
  <c r="I33" i="116"/>
  <c r="H33" i="116"/>
  <c r="G33" i="116"/>
  <c r="F33" i="116"/>
  <c r="E33" i="116"/>
  <c r="D33" i="116"/>
  <c r="C33" i="116"/>
  <c r="B33" i="116"/>
  <c r="K32" i="116"/>
  <c r="J32" i="116"/>
  <c r="I32" i="116"/>
  <c r="H32" i="116"/>
  <c r="G32" i="116"/>
  <c r="F32" i="116"/>
  <c r="E32" i="116"/>
  <c r="D32" i="116"/>
  <c r="C32" i="116"/>
  <c r="B32" i="116"/>
  <c r="K31" i="116"/>
  <c r="J31" i="116"/>
  <c r="I31" i="116"/>
  <c r="H31" i="116"/>
  <c r="G31" i="116"/>
  <c r="F31" i="116"/>
  <c r="E31" i="116"/>
  <c r="D31" i="116"/>
  <c r="C31" i="116"/>
  <c r="B31" i="116"/>
  <c r="K30" i="116"/>
  <c r="J30" i="116"/>
  <c r="I30" i="116"/>
  <c r="H30" i="116"/>
  <c r="G30" i="116"/>
  <c r="F30" i="116"/>
  <c r="E30" i="116"/>
  <c r="D30" i="116"/>
  <c r="C30" i="116"/>
  <c r="B30" i="116"/>
  <c r="K29" i="116"/>
  <c r="J29" i="116"/>
  <c r="I29" i="116"/>
  <c r="H29" i="116"/>
  <c r="G29" i="116"/>
  <c r="F29" i="116"/>
  <c r="E29" i="116"/>
  <c r="D29" i="116"/>
  <c r="C29" i="116"/>
  <c r="B29" i="116"/>
  <c r="K28" i="116"/>
  <c r="J28" i="116"/>
  <c r="I28" i="116"/>
  <c r="H28" i="116"/>
  <c r="G28" i="116"/>
  <c r="F28" i="116"/>
  <c r="E28" i="116"/>
  <c r="D28" i="116"/>
  <c r="C28" i="116"/>
  <c r="B28" i="116"/>
  <c r="K27" i="116"/>
  <c r="J27" i="116"/>
  <c r="I27" i="116"/>
  <c r="H27" i="116"/>
  <c r="G27" i="116"/>
  <c r="F27" i="116"/>
  <c r="E27" i="116"/>
  <c r="D27" i="116"/>
  <c r="C27" i="116"/>
  <c r="B27" i="116"/>
  <c r="K45" i="117"/>
  <c r="J45" i="117"/>
  <c r="I45" i="117"/>
  <c r="H45" i="117"/>
  <c r="G45" i="117"/>
  <c r="F45" i="117"/>
  <c r="E45" i="117"/>
  <c r="D45" i="117"/>
  <c r="C45" i="117"/>
  <c r="B45" i="117"/>
  <c r="K44" i="117"/>
  <c r="J44" i="117"/>
  <c r="I44" i="117"/>
  <c r="H44" i="117"/>
  <c r="G44" i="117"/>
  <c r="F44" i="117"/>
  <c r="E44" i="117"/>
  <c r="D44" i="117"/>
  <c r="C44" i="117"/>
  <c r="B44" i="117"/>
  <c r="K43" i="117"/>
  <c r="J43" i="117"/>
  <c r="I43" i="117"/>
  <c r="H43" i="117"/>
  <c r="G43" i="117"/>
  <c r="F43" i="117"/>
  <c r="E43" i="117"/>
  <c r="D43" i="117"/>
  <c r="C43" i="117"/>
  <c r="B43" i="117"/>
  <c r="K42" i="117"/>
  <c r="J42" i="117"/>
  <c r="I42" i="117"/>
  <c r="H42" i="117"/>
  <c r="G42" i="117"/>
  <c r="F42" i="117"/>
  <c r="E42" i="117"/>
  <c r="D42" i="117"/>
  <c r="C42" i="117"/>
  <c r="B42" i="117"/>
  <c r="K41" i="117"/>
  <c r="J41" i="117"/>
  <c r="I41" i="117"/>
  <c r="H41" i="117"/>
  <c r="G41" i="117"/>
  <c r="F41" i="117"/>
  <c r="E41" i="117"/>
  <c r="D41" i="117"/>
  <c r="C41" i="117"/>
  <c r="B41" i="117"/>
  <c r="K40" i="117"/>
  <c r="J40" i="117"/>
  <c r="I40" i="117"/>
  <c r="H40" i="117"/>
  <c r="G40" i="117"/>
  <c r="F40" i="117"/>
  <c r="E40" i="117"/>
  <c r="D40" i="117"/>
  <c r="C40" i="117"/>
  <c r="B40" i="117"/>
  <c r="K39" i="117"/>
  <c r="J39" i="117"/>
  <c r="I39" i="117"/>
  <c r="H39" i="117"/>
  <c r="G39" i="117"/>
  <c r="F39" i="117"/>
  <c r="E39" i="117"/>
  <c r="D39" i="117"/>
  <c r="C39" i="117"/>
  <c r="B39" i="117"/>
  <c r="K38" i="117"/>
  <c r="J38" i="117"/>
  <c r="I38" i="117"/>
  <c r="H38" i="117"/>
  <c r="G38" i="117"/>
  <c r="F38" i="117"/>
  <c r="E38" i="117"/>
  <c r="D38" i="117"/>
  <c r="C38" i="117"/>
  <c r="B38" i="117"/>
  <c r="K37" i="117"/>
  <c r="J37" i="117"/>
  <c r="I37" i="117"/>
  <c r="H37" i="117"/>
  <c r="G37" i="117"/>
  <c r="F37" i="117"/>
  <c r="E37" i="117"/>
  <c r="D37" i="117"/>
  <c r="C37" i="117"/>
  <c r="B37" i="117"/>
  <c r="K36" i="117"/>
  <c r="J36" i="117"/>
  <c r="I36" i="117"/>
  <c r="H36" i="117"/>
  <c r="G36" i="117"/>
  <c r="F36" i="117"/>
  <c r="E36" i="117"/>
  <c r="D36" i="117"/>
  <c r="C36" i="117"/>
  <c r="B36" i="117"/>
  <c r="K35" i="117"/>
  <c r="J35" i="117"/>
  <c r="I35" i="117"/>
  <c r="H35" i="117"/>
  <c r="G35" i="117"/>
  <c r="F35" i="117"/>
  <c r="E35" i="117"/>
  <c r="D35" i="117"/>
  <c r="C35" i="117"/>
  <c r="B35" i="117"/>
  <c r="K34" i="117"/>
  <c r="J34" i="117"/>
  <c r="I34" i="117"/>
  <c r="H34" i="117"/>
  <c r="G34" i="117"/>
  <c r="F34" i="117"/>
  <c r="E34" i="117"/>
  <c r="D34" i="117"/>
  <c r="C34" i="117"/>
  <c r="B34" i="117"/>
  <c r="K33" i="117"/>
  <c r="J33" i="117"/>
  <c r="I33" i="117"/>
  <c r="H33" i="117"/>
  <c r="G33" i="117"/>
  <c r="F33" i="117"/>
  <c r="E33" i="117"/>
  <c r="D33" i="117"/>
  <c r="C33" i="117"/>
  <c r="B33" i="117"/>
  <c r="K32" i="117"/>
  <c r="J32" i="117"/>
  <c r="I32" i="117"/>
  <c r="H32" i="117"/>
  <c r="G32" i="117"/>
  <c r="F32" i="117"/>
  <c r="E32" i="117"/>
  <c r="D32" i="117"/>
  <c r="C32" i="117"/>
  <c r="B32" i="117"/>
  <c r="K31" i="117"/>
  <c r="J31" i="117"/>
  <c r="I31" i="117"/>
  <c r="H31" i="117"/>
  <c r="G31" i="117"/>
  <c r="F31" i="117"/>
  <c r="E31" i="117"/>
  <c r="D31" i="117"/>
  <c r="C31" i="117"/>
  <c r="B31" i="117"/>
  <c r="K30" i="117"/>
  <c r="J30" i="117"/>
  <c r="I30" i="117"/>
  <c r="H30" i="117"/>
  <c r="G30" i="117"/>
  <c r="F30" i="117"/>
  <c r="E30" i="117"/>
  <c r="D30" i="117"/>
  <c r="C30" i="117"/>
  <c r="B30" i="117"/>
  <c r="K29" i="117"/>
  <c r="J29" i="117"/>
  <c r="I29" i="117"/>
  <c r="H29" i="117"/>
  <c r="G29" i="117"/>
  <c r="F29" i="117"/>
  <c r="E29" i="117"/>
  <c r="D29" i="117"/>
  <c r="C29" i="117"/>
  <c r="B29" i="117"/>
  <c r="K28" i="117"/>
  <c r="J28" i="117"/>
  <c r="I28" i="117"/>
  <c r="H28" i="117"/>
  <c r="G28" i="117"/>
  <c r="F28" i="117"/>
  <c r="E28" i="117"/>
  <c r="D28" i="117"/>
  <c r="C28" i="117"/>
  <c r="B28" i="117"/>
  <c r="K27" i="117"/>
  <c r="J27" i="117"/>
  <c r="I27" i="117"/>
  <c r="H27" i="117"/>
  <c r="G27" i="117"/>
  <c r="F27" i="117"/>
  <c r="E27" i="117"/>
  <c r="D27" i="117"/>
  <c r="C27" i="117"/>
  <c r="B27" i="117"/>
  <c r="K45" i="118"/>
  <c r="J45" i="118"/>
  <c r="I45" i="118"/>
  <c r="H45" i="118"/>
  <c r="G45" i="118"/>
  <c r="F45" i="118"/>
  <c r="E45" i="118"/>
  <c r="D45" i="118"/>
  <c r="C45" i="118"/>
  <c r="B45" i="118"/>
  <c r="K44" i="118"/>
  <c r="J44" i="118"/>
  <c r="I44" i="118"/>
  <c r="H44" i="118"/>
  <c r="G44" i="118"/>
  <c r="F44" i="118"/>
  <c r="E44" i="118"/>
  <c r="D44" i="118"/>
  <c r="C44" i="118"/>
  <c r="B44" i="118"/>
  <c r="K43" i="118"/>
  <c r="J43" i="118"/>
  <c r="I43" i="118"/>
  <c r="H43" i="118"/>
  <c r="G43" i="118"/>
  <c r="F43" i="118"/>
  <c r="E43" i="118"/>
  <c r="D43" i="118"/>
  <c r="C43" i="118"/>
  <c r="B43" i="118"/>
  <c r="K42" i="118"/>
  <c r="J42" i="118"/>
  <c r="I42" i="118"/>
  <c r="H42" i="118"/>
  <c r="G42" i="118"/>
  <c r="F42" i="118"/>
  <c r="E42" i="118"/>
  <c r="D42" i="118"/>
  <c r="C42" i="118"/>
  <c r="B42" i="118"/>
  <c r="K41" i="118"/>
  <c r="J41" i="118"/>
  <c r="I41" i="118"/>
  <c r="H41" i="118"/>
  <c r="G41" i="118"/>
  <c r="F41" i="118"/>
  <c r="E41" i="118"/>
  <c r="D41" i="118"/>
  <c r="C41" i="118"/>
  <c r="B41" i="118"/>
  <c r="K40" i="118"/>
  <c r="J40" i="118"/>
  <c r="I40" i="118"/>
  <c r="H40" i="118"/>
  <c r="G40" i="118"/>
  <c r="F40" i="118"/>
  <c r="E40" i="118"/>
  <c r="D40" i="118"/>
  <c r="C40" i="118"/>
  <c r="B40" i="118"/>
  <c r="K38" i="118"/>
  <c r="J38" i="118"/>
  <c r="I38" i="118"/>
  <c r="H38" i="118"/>
  <c r="G38" i="118"/>
  <c r="F38" i="118"/>
  <c r="E38" i="118"/>
  <c r="D38" i="118"/>
  <c r="C38" i="118"/>
  <c r="B38" i="118"/>
  <c r="K37" i="118"/>
  <c r="J37" i="118"/>
  <c r="I37" i="118"/>
  <c r="H37" i="118"/>
  <c r="G37" i="118"/>
  <c r="F37" i="118"/>
  <c r="E37" i="118"/>
  <c r="D37" i="118"/>
  <c r="C37" i="118"/>
  <c r="B37" i="118"/>
  <c r="K36" i="118"/>
  <c r="J36" i="118"/>
  <c r="I36" i="118"/>
  <c r="H36" i="118"/>
  <c r="G36" i="118"/>
  <c r="F36" i="118"/>
  <c r="E36" i="118"/>
  <c r="D36" i="118"/>
  <c r="C36" i="118"/>
  <c r="B36" i="118"/>
  <c r="K35" i="118"/>
  <c r="J35" i="118"/>
  <c r="I35" i="118"/>
  <c r="H35" i="118"/>
  <c r="G35" i="118"/>
  <c r="F35" i="118"/>
  <c r="E35" i="118"/>
  <c r="D35" i="118"/>
  <c r="C35" i="118"/>
  <c r="B35" i="118"/>
  <c r="K34" i="118"/>
  <c r="J34" i="118"/>
  <c r="I34" i="118"/>
  <c r="H34" i="118"/>
  <c r="G34" i="118"/>
  <c r="F34" i="118"/>
  <c r="E34" i="118"/>
  <c r="D34" i="118"/>
  <c r="C34" i="118"/>
  <c r="B34" i="118"/>
  <c r="K33" i="118"/>
  <c r="J33" i="118"/>
  <c r="I33" i="118"/>
  <c r="H33" i="118"/>
  <c r="G33" i="118"/>
  <c r="F33" i="118"/>
  <c r="E33" i="118"/>
  <c r="D33" i="118"/>
  <c r="C33" i="118"/>
  <c r="B33" i="118"/>
  <c r="K32" i="118"/>
  <c r="J32" i="118"/>
  <c r="I32" i="118"/>
  <c r="H32" i="118"/>
  <c r="G32" i="118"/>
  <c r="F32" i="118"/>
  <c r="E32" i="118"/>
  <c r="D32" i="118"/>
  <c r="C32" i="118"/>
  <c r="B32" i="118"/>
  <c r="K31" i="118"/>
  <c r="J31" i="118"/>
  <c r="I31" i="118"/>
  <c r="H31" i="118"/>
  <c r="G31" i="118"/>
  <c r="F31" i="118"/>
  <c r="E31" i="118"/>
  <c r="D31" i="118"/>
  <c r="C31" i="118"/>
  <c r="B31" i="118"/>
  <c r="K30" i="118"/>
  <c r="J30" i="118"/>
  <c r="I30" i="118"/>
  <c r="H30" i="118"/>
  <c r="G30" i="118"/>
  <c r="F30" i="118"/>
  <c r="E30" i="118"/>
  <c r="D30" i="118"/>
  <c r="C30" i="118"/>
  <c r="B30" i="118"/>
  <c r="K29" i="118"/>
  <c r="J29" i="118"/>
  <c r="I29" i="118"/>
  <c r="H29" i="118"/>
  <c r="G29" i="118"/>
  <c r="F29" i="118"/>
  <c r="E29" i="118"/>
  <c r="D29" i="118"/>
  <c r="C29" i="118"/>
  <c r="B29" i="118"/>
  <c r="K45" i="112"/>
  <c r="J45" i="112"/>
  <c r="I45" i="112"/>
  <c r="H45" i="112"/>
  <c r="G45" i="112"/>
  <c r="F45" i="112"/>
  <c r="E45" i="112"/>
  <c r="D45" i="112"/>
  <c r="C45" i="112"/>
  <c r="B45" i="112"/>
  <c r="K44" i="112"/>
  <c r="J44" i="112"/>
  <c r="I44" i="112"/>
  <c r="H44" i="112"/>
  <c r="G44" i="112"/>
  <c r="F44" i="112"/>
  <c r="E44" i="112"/>
  <c r="D44" i="112"/>
  <c r="C44" i="112"/>
  <c r="B44" i="112"/>
  <c r="K43" i="112"/>
  <c r="J43" i="112"/>
  <c r="I43" i="112"/>
  <c r="H43" i="112"/>
  <c r="G43" i="112"/>
  <c r="F43" i="112"/>
  <c r="E43" i="112"/>
  <c r="D43" i="112"/>
  <c r="C43" i="112"/>
  <c r="B43" i="112"/>
  <c r="K42" i="112"/>
  <c r="J42" i="112"/>
  <c r="I42" i="112"/>
  <c r="H42" i="112"/>
  <c r="G42" i="112"/>
  <c r="F42" i="112"/>
  <c r="E42" i="112"/>
  <c r="D42" i="112"/>
  <c r="C42" i="112"/>
  <c r="B42" i="112"/>
  <c r="K41" i="112"/>
  <c r="J41" i="112"/>
  <c r="I41" i="112"/>
  <c r="H41" i="112"/>
  <c r="G41" i="112"/>
  <c r="F41" i="112"/>
  <c r="E41" i="112"/>
  <c r="D41" i="112"/>
  <c r="C41" i="112"/>
  <c r="B41" i="112"/>
  <c r="K40" i="112"/>
  <c r="J40" i="112"/>
  <c r="I40" i="112"/>
  <c r="H40" i="112"/>
  <c r="G40" i="112"/>
  <c r="F40" i="112"/>
  <c r="E40" i="112"/>
  <c r="D40" i="112"/>
  <c r="C40" i="112"/>
  <c r="B40" i="112"/>
  <c r="K39" i="112"/>
  <c r="J39" i="112"/>
  <c r="I39" i="112"/>
  <c r="H39" i="112"/>
  <c r="G39" i="112"/>
  <c r="F39" i="112"/>
  <c r="E39" i="112"/>
  <c r="D39" i="112"/>
  <c r="C39" i="112"/>
  <c r="B39" i="112"/>
  <c r="K38" i="112"/>
  <c r="J38" i="112"/>
  <c r="I38" i="112"/>
  <c r="H38" i="112"/>
  <c r="G38" i="112"/>
  <c r="F38" i="112"/>
  <c r="E38" i="112"/>
  <c r="D38" i="112"/>
  <c r="C38" i="112"/>
  <c r="B38" i="112"/>
  <c r="K37" i="112"/>
  <c r="J37" i="112"/>
  <c r="I37" i="112"/>
  <c r="H37" i="112"/>
  <c r="G37" i="112"/>
  <c r="F37" i="112"/>
  <c r="E37" i="112"/>
  <c r="D37" i="112"/>
  <c r="C37" i="112"/>
  <c r="B37" i="112"/>
  <c r="K36" i="112"/>
  <c r="J36" i="112"/>
  <c r="I36" i="112"/>
  <c r="H36" i="112"/>
  <c r="G36" i="112"/>
  <c r="F36" i="112"/>
  <c r="E36" i="112"/>
  <c r="D36" i="112"/>
  <c r="C36" i="112"/>
  <c r="B36" i="112"/>
  <c r="K35" i="112"/>
  <c r="J35" i="112"/>
  <c r="I35" i="112"/>
  <c r="H35" i="112"/>
  <c r="G35" i="112"/>
  <c r="F35" i="112"/>
  <c r="E35" i="112"/>
  <c r="D35" i="112"/>
  <c r="C35" i="112"/>
  <c r="B35" i="112"/>
  <c r="K34" i="112"/>
  <c r="J34" i="112"/>
  <c r="I34" i="112"/>
  <c r="H34" i="112"/>
  <c r="G34" i="112"/>
  <c r="F34" i="112"/>
  <c r="E34" i="112"/>
  <c r="D34" i="112"/>
  <c r="C34" i="112"/>
  <c r="B34" i="112"/>
  <c r="K33" i="112"/>
  <c r="J33" i="112"/>
  <c r="I33" i="112"/>
  <c r="H33" i="112"/>
  <c r="G33" i="112"/>
  <c r="F33" i="112"/>
  <c r="E33" i="112"/>
  <c r="D33" i="112"/>
  <c r="C33" i="112"/>
  <c r="B33" i="112"/>
  <c r="K32" i="112"/>
  <c r="J32" i="112"/>
  <c r="I32" i="112"/>
  <c r="H32" i="112"/>
  <c r="G32" i="112"/>
  <c r="F32" i="112"/>
  <c r="E32" i="112"/>
  <c r="D32" i="112"/>
  <c r="C32" i="112"/>
  <c r="B32" i="112"/>
  <c r="K31" i="112"/>
  <c r="J31" i="112"/>
  <c r="I31" i="112"/>
  <c r="H31" i="112"/>
  <c r="G31" i="112"/>
  <c r="F31" i="112"/>
  <c r="E31" i="112"/>
  <c r="D31" i="112"/>
  <c r="C31" i="112"/>
  <c r="B31" i="112"/>
  <c r="K30" i="112"/>
  <c r="J30" i="112"/>
  <c r="I30" i="112"/>
  <c r="H30" i="112"/>
  <c r="G30" i="112"/>
  <c r="F30" i="112"/>
  <c r="E30" i="112"/>
  <c r="D30" i="112"/>
  <c r="C30" i="112"/>
  <c r="B30" i="112"/>
  <c r="K29" i="112"/>
  <c r="J29" i="112"/>
  <c r="I29" i="112"/>
  <c r="H29" i="112"/>
  <c r="G29" i="112"/>
  <c r="F29" i="112"/>
  <c r="E29" i="112"/>
  <c r="D29" i="112"/>
  <c r="C29" i="112"/>
  <c r="B29" i="112"/>
  <c r="K28" i="112"/>
  <c r="J28" i="112"/>
  <c r="I28" i="112"/>
  <c r="H28" i="112"/>
  <c r="G28" i="112"/>
  <c r="F28" i="112"/>
  <c r="E28" i="112"/>
  <c r="D28" i="112"/>
  <c r="C28" i="112"/>
  <c r="B28" i="112"/>
  <c r="C27" i="112"/>
  <c r="D27" i="112"/>
  <c r="E27" i="112"/>
  <c r="F27" i="112"/>
  <c r="G27" i="112"/>
  <c r="H27" i="112"/>
  <c r="I27" i="112"/>
  <c r="J27" i="112"/>
  <c r="K27" i="112"/>
  <c r="B27" i="112"/>
  <c r="K23" i="2" l="1"/>
  <c r="J23" i="2"/>
  <c r="I23" i="2"/>
  <c r="H23" i="2"/>
  <c r="G23" i="2"/>
  <c r="F23" i="2"/>
  <c r="E23" i="2"/>
  <c r="D23" i="2"/>
  <c r="C23" i="2"/>
  <c r="B23" i="2"/>
  <c r="K22" i="2"/>
  <c r="J22" i="2"/>
  <c r="I22" i="2"/>
  <c r="H22" i="2"/>
  <c r="G22" i="2"/>
  <c r="F22" i="2"/>
  <c r="E22" i="2"/>
  <c r="D22" i="2"/>
  <c r="C22" i="2"/>
  <c r="B22" i="2"/>
  <c r="K21" i="2"/>
  <c r="J21" i="2"/>
  <c r="I21" i="2"/>
  <c r="H21" i="2"/>
  <c r="G21" i="2"/>
  <c r="F21" i="2"/>
  <c r="E21" i="2"/>
  <c r="D21" i="2"/>
  <c r="C21" i="2"/>
  <c r="B21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C16" i="2"/>
  <c r="D16" i="2"/>
  <c r="E16" i="2"/>
  <c r="F16" i="2"/>
  <c r="G16" i="2"/>
  <c r="H16" i="2"/>
  <c r="I16" i="2"/>
  <c r="J16" i="2"/>
  <c r="K16" i="2"/>
  <c r="B16" i="2"/>
  <c r="Q58" i="21" l="1"/>
  <c r="P58" i="21"/>
  <c r="O58" i="21"/>
  <c r="N58" i="21"/>
  <c r="M58" i="21"/>
  <c r="L58" i="21"/>
  <c r="K58" i="21"/>
  <c r="J58" i="21"/>
  <c r="Q51" i="21"/>
  <c r="P51" i="21"/>
  <c r="O51" i="21"/>
  <c r="N51" i="21"/>
  <c r="M51" i="21"/>
  <c r="L51" i="21"/>
  <c r="K51" i="21"/>
  <c r="J51" i="21"/>
  <c r="Q44" i="21"/>
  <c r="P44" i="21"/>
  <c r="O44" i="21"/>
  <c r="N44" i="21"/>
  <c r="M44" i="21"/>
  <c r="L44" i="21"/>
  <c r="K44" i="21"/>
  <c r="J44" i="21"/>
  <c r="Q37" i="21"/>
  <c r="P37" i="21"/>
  <c r="O37" i="21"/>
  <c r="N37" i="21"/>
  <c r="M37" i="21"/>
  <c r="L37" i="21"/>
  <c r="K37" i="21"/>
  <c r="J37" i="21"/>
  <c r="Q30" i="21"/>
  <c r="P30" i="21"/>
  <c r="O30" i="21"/>
  <c r="N30" i="21"/>
  <c r="M30" i="21"/>
  <c r="L30" i="21"/>
  <c r="K30" i="21"/>
  <c r="J30" i="21"/>
  <c r="Q23" i="21"/>
  <c r="P23" i="21"/>
  <c r="O23" i="21"/>
  <c r="N23" i="21"/>
  <c r="M23" i="21"/>
  <c r="L23" i="21"/>
  <c r="K23" i="21"/>
  <c r="J23" i="21"/>
  <c r="Q16" i="21"/>
  <c r="P16" i="21"/>
  <c r="O16" i="21"/>
  <c r="N16" i="21"/>
  <c r="M16" i="21"/>
  <c r="L16" i="21"/>
  <c r="K16" i="21"/>
  <c r="J16" i="21"/>
  <c r="K14" i="21"/>
  <c r="Q11" i="21"/>
  <c r="P11" i="21"/>
  <c r="O11" i="21"/>
  <c r="N11" i="21"/>
  <c r="M11" i="21"/>
  <c r="L11" i="21"/>
  <c r="K11" i="21"/>
  <c r="J11" i="21"/>
  <c r="K9" i="21"/>
  <c r="L9" i="21"/>
  <c r="M9" i="21"/>
  <c r="N9" i="21"/>
  <c r="O9" i="21"/>
  <c r="P9" i="21"/>
  <c r="Q9" i="21"/>
  <c r="J9" i="21"/>
  <c r="M14" i="90"/>
  <c r="U60" i="90"/>
  <c r="U63" i="90" s="1"/>
  <c r="T60" i="90"/>
  <c r="T63" i="90" s="1"/>
  <c r="S60" i="90"/>
  <c r="R60" i="90"/>
  <c r="Q60" i="90"/>
  <c r="Q63" i="90" s="1"/>
  <c r="P60" i="90"/>
  <c r="P63" i="90" s="1"/>
  <c r="O60" i="90"/>
  <c r="N60" i="90"/>
  <c r="M60" i="90"/>
  <c r="M63" i="90" s="1"/>
  <c r="L60" i="90"/>
  <c r="U58" i="90"/>
  <c r="T58" i="90"/>
  <c r="S58" i="90"/>
  <c r="R58" i="90"/>
  <c r="Q58" i="90"/>
  <c r="P58" i="90"/>
  <c r="O58" i="90"/>
  <c r="N58" i="90"/>
  <c r="M58" i="90"/>
  <c r="L58" i="90"/>
  <c r="U53" i="90"/>
  <c r="U56" i="90" s="1"/>
  <c r="T53" i="90"/>
  <c r="T56" i="90" s="1"/>
  <c r="S53" i="90"/>
  <c r="R53" i="90"/>
  <c r="Q53" i="90"/>
  <c r="Q56" i="90" s="1"/>
  <c r="P53" i="90"/>
  <c r="P56" i="90" s="1"/>
  <c r="O53" i="90"/>
  <c r="N53" i="90"/>
  <c r="M53" i="90"/>
  <c r="M56" i="90" s="1"/>
  <c r="L53" i="90"/>
  <c r="U51" i="90"/>
  <c r="T51" i="90"/>
  <c r="S51" i="90"/>
  <c r="R51" i="90"/>
  <c r="Q51" i="90"/>
  <c r="P51" i="90"/>
  <c r="O51" i="90"/>
  <c r="N51" i="90"/>
  <c r="M51" i="90"/>
  <c r="L51" i="90"/>
  <c r="U46" i="90"/>
  <c r="U49" i="90" s="1"/>
  <c r="T46" i="90"/>
  <c r="T49" i="90" s="1"/>
  <c r="S46" i="90"/>
  <c r="R46" i="90"/>
  <c r="Q46" i="90"/>
  <c r="Q49" i="90" s="1"/>
  <c r="P46" i="90"/>
  <c r="P49" i="90" s="1"/>
  <c r="O46" i="90"/>
  <c r="N46" i="90"/>
  <c r="M46" i="90"/>
  <c r="M49" i="90" s="1"/>
  <c r="L46" i="90"/>
  <c r="U44" i="90"/>
  <c r="T44" i="90"/>
  <c r="S44" i="90"/>
  <c r="R44" i="90"/>
  <c r="Q44" i="90"/>
  <c r="P44" i="90"/>
  <c r="O44" i="90"/>
  <c r="N44" i="90"/>
  <c r="M44" i="90"/>
  <c r="L44" i="90"/>
  <c r="U39" i="90"/>
  <c r="U42" i="90" s="1"/>
  <c r="T39" i="90"/>
  <c r="T42" i="90" s="1"/>
  <c r="S39" i="90"/>
  <c r="R39" i="90"/>
  <c r="Q39" i="90"/>
  <c r="Q42" i="90" s="1"/>
  <c r="P39" i="90"/>
  <c r="P42" i="90" s="1"/>
  <c r="O39" i="90"/>
  <c r="N39" i="90"/>
  <c r="M39" i="90"/>
  <c r="M42" i="90" s="1"/>
  <c r="L39" i="90"/>
  <c r="U37" i="90"/>
  <c r="T37" i="90"/>
  <c r="S37" i="90"/>
  <c r="R37" i="90"/>
  <c r="Q37" i="90"/>
  <c r="P37" i="90"/>
  <c r="O37" i="90"/>
  <c r="N37" i="90"/>
  <c r="M37" i="90"/>
  <c r="L37" i="90"/>
  <c r="U32" i="90"/>
  <c r="U35" i="90" s="1"/>
  <c r="T32" i="90"/>
  <c r="T35" i="90" s="1"/>
  <c r="S32" i="90"/>
  <c r="R32" i="90"/>
  <c r="Q32" i="90"/>
  <c r="Q35" i="90" s="1"/>
  <c r="P32" i="90"/>
  <c r="P35" i="90" s="1"/>
  <c r="O32" i="90"/>
  <c r="N32" i="90"/>
  <c r="M32" i="90"/>
  <c r="M35" i="90" s="1"/>
  <c r="L32" i="90"/>
  <c r="U30" i="90"/>
  <c r="T30" i="90"/>
  <c r="S30" i="90"/>
  <c r="R30" i="90"/>
  <c r="Q30" i="90"/>
  <c r="P30" i="90"/>
  <c r="O30" i="90"/>
  <c r="N30" i="90"/>
  <c r="M30" i="90"/>
  <c r="L30" i="90"/>
  <c r="U25" i="90"/>
  <c r="U28" i="90" s="1"/>
  <c r="T25" i="90"/>
  <c r="T28" i="90" s="1"/>
  <c r="S25" i="90"/>
  <c r="R25" i="90"/>
  <c r="Q25" i="90"/>
  <c r="Q28" i="90" s="1"/>
  <c r="P25" i="90"/>
  <c r="P28" i="90" s="1"/>
  <c r="O25" i="90"/>
  <c r="N25" i="90"/>
  <c r="M25" i="90"/>
  <c r="M28" i="90" s="1"/>
  <c r="L25" i="90"/>
  <c r="U23" i="90"/>
  <c r="T23" i="90"/>
  <c r="S23" i="90"/>
  <c r="R23" i="90"/>
  <c r="Q23" i="90"/>
  <c r="P23" i="90"/>
  <c r="O23" i="90"/>
  <c r="N23" i="90"/>
  <c r="M23" i="90"/>
  <c r="L23" i="90"/>
  <c r="U18" i="90"/>
  <c r="U21" i="90" s="1"/>
  <c r="T18" i="90"/>
  <c r="T21" i="90" s="1"/>
  <c r="S18" i="90"/>
  <c r="R18" i="90"/>
  <c r="Q18" i="90"/>
  <c r="Q21" i="90" s="1"/>
  <c r="P18" i="90"/>
  <c r="P21" i="90" s="1"/>
  <c r="O18" i="90"/>
  <c r="N18" i="90"/>
  <c r="M18" i="90"/>
  <c r="M21" i="90" s="1"/>
  <c r="L18" i="90"/>
  <c r="U16" i="90"/>
  <c r="T16" i="90"/>
  <c r="S16" i="90"/>
  <c r="R16" i="90"/>
  <c r="Q16" i="90"/>
  <c r="P16" i="90"/>
  <c r="O16" i="90"/>
  <c r="N16" i="90"/>
  <c r="M16" i="90"/>
  <c r="L16" i="90"/>
  <c r="U11" i="90"/>
  <c r="T11" i="90"/>
  <c r="S11" i="90"/>
  <c r="R11" i="90"/>
  <c r="Q11" i="90"/>
  <c r="P11" i="90"/>
  <c r="O11" i="90"/>
  <c r="N11" i="90"/>
  <c r="M11" i="90"/>
  <c r="L11" i="90"/>
  <c r="M9" i="90"/>
  <c r="N9" i="90"/>
  <c r="O9" i="90"/>
  <c r="P9" i="90"/>
  <c r="Q9" i="90"/>
  <c r="R9" i="90"/>
  <c r="S9" i="90"/>
  <c r="T9" i="90"/>
  <c r="U9" i="90"/>
  <c r="L9" i="90"/>
  <c r="T14" i="90"/>
  <c r="S14" i="90"/>
  <c r="P14" i="90"/>
  <c r="O14" i="90"/>
  <c r="U14" i="90"/>
  <c r="R14" i="90"/>
  <c r="Q14" i="90"/>
  <c r="N14" i="90"/>
  <c r="M14" i="21" l="1"/>
  <c r="Q14" i="21"/>
  <c r="N14" i="21"/>
  <c r="O14" i="21"/>
  <c r="L14" i="21"/>
  <c r="P14" i="21"/>
  <c r="N63" i="90"/>
  <c r="R63" i="90"/>
  <c r="O63" i="90"/>
  <c r="S63" i="90"/>
  <c r="N56" i="90"/>
  <c r="R56" i="90"/>
  <c r="O56" i="90"/>
  <c r="S56" i="90"/>
  <c r="N49" i="90"/>
  <c r="R49" i="90"/>
  <c r="O49" i="90"/>
  <c r="S49" i="90"/>
  <c r="N42" i="90"/>
  <c r="R42" i="90"/>
  <c r="O42" i="90"/>
  <c r="S42" i="90"/>
  <c r="N35" i="90"/>
  <c r="R35" i="90"/>
  <c r="O35" i="90"/>
  <c r="S35" i="90"/>
  <c r="N28" i="90"/>
  <c r="R28" i="90"/>
  <c r="O28" i="90"/>
  <c r="S28" i="90"/>
  <c r="N21" i="90"/>
  <c r="R21" i="90"/>
  <c r="O21" i="90"/>
  <c r="S21" i="90"/>
  <c r="J60" i="3"/>
  <c r="K60" i="3" s="1"/>
  <c r="J59" i="3"/>
  <c r="K59" i="3" s="1"/>
  <c r="J58" i="3"/>
  <c r="K58" i="3" s="1"/>
  <c r="J53" i="3"/>
  <c r="K53" i="3" s="1"/>
  <c r="J52" i="3"/>
  <c r="K52" i="3" s="1"/>
  <c r="J51" i="3"/>
  <c r="K51" i="3" s="1"/>
  <c r="J46" i="3"/>
  <c r="K46" i="3" s="1"/>
  <c r="J45" i="3"/>
  <c r="K45" i="3" s="1"/>
  <c r="J44" i="3"/>
  <c r="K44" i="3" s="1"/>
  <c r="J39" i="3"/>
  <c r="K39" i="3" s="1"/>
  <c r="J38" i="3"/>
  <c r="K38" i="3" s="1"/>
  <c r="J37" i="3"/>
  <c r="K37" i="3" s="1"/>
  <c r="J32" i="3"/>
  <c r="K32" i="3" s="1"/>
  <c r="J31" i="3"/>
  <c r="K31" i="3" s="1"/>
  <c r="J30" i="3"/>
  <c r="K30" i="3" s="1"/>
  <c r="J26" i="3"/>
  <c r="K26" i="3" s="1"/>
  <c r="J25" i="3"/>
  <c r="K25" i="3" s="1"/>
  <c r="J24" i="3"/>
  <c r="K24" i="3" s="1"/>
  <c r="J23" i="3"/>
  <c r="K23" i="3" s="1"/>
  <c r="J18" i="3"/>
  <c r="K18" i="3" s="1"/>
  <c r="J17" i="3"/>
  <c r="K17" i="3" s="1"/>
  <c r="J16" i="3"/>
  <c r="K16" i="3" s="1"/>
  <c r="I46" i="13"/>
  <c r="H46" i="13"/>
  <c r="G46" i="13"/>
  <c r="F46" i="13"/>
  <c r="E46" i="13"/>
  <c r="D46" i="13"/>
  <c r="C46" i="13"/>
  <c r="B46" i="13"/>
  <c r="I45" i="13"/>
  <c r="H45" i="13"/>
  <c r="G45" i="13"/>
  <c r="F45" i="13"/>
  <c r="E45" i="13"/>
  <c r="D45" i="13"/>
  <c r="C45" i="13"/>
  <c r="B45" i="13"/>
  <c r="I44" i="13"/>
  <c r="H44" i="13"/>
  <c r="G44" i="13"/>
  <c r="F44" i="13"/>
  <c r="E44" i="13"/>
  <c r="D44" i="13"/>
  <c r="C44" i="13"/>
  <c r="B44" i="13"/>
  <c r="I43" i="13"/>
  <c r="H43" i="13"/>
  <c r="G43" i="13"/>
  <c r="F43" i="13"/>
  <c r="E43" i="13"/>
  <c r="D43" i="13"/>
  <c r="C43" i="13"/>
  <c r="B43" i="13"/>
  <c r="I42" i="13"/>
  <c r="H42" i="13"/>
  <c r="G42" i="13"/>
  <c r="F42" i="13"/>
  <c r="E42" i="13"/>
  <c r="D42" i="13"/>
  <c r="C42" i="13"/>
  <c r="B42" i="13"/>
  <c r="I41" i="13"/>
  <c r="H41" i="13"/>
  <c r="G41" i="13"/>
  <c r="F41" i="13"/>
  <c r="E41" i="13"/>
  <c r="D41" i="13"/>
  <c r="C41" i="13"/>
  <c r="B41" i="13"/>
  <c r="I40" i="13"/>
  <c r="H40" i="13"/>
  <c r="G40" i="13"/>
  <c r="F40" i="13"/>
  <c r="E40" i="13"/>
  <c r="D40" i="13"/>
  <c r="C40" i="13"/>
  <c r="B40" i="13"/>
  <c r="I39" i="13"/>
  <c r="H39" i="13"/>
  <c r="G39" i="13"/>
  <c r="F39" i="13"/>
  <c r="E39" i="13"/>
  <c r="D39" i="13"/>
  <c r="C39" i="13"/>
  <c r="B39" i="13"/>
  <c r="I38" i="13"/>
  <c r="H38" i="13"/>
  <c r="G38" i="13"/>
  <c r="F38" i="13"/>
  <c r="E38" i="13"/>
  <c r="D38" i="13"/>
  <c r="C38" i="13"/>
  <c r="B38" i="13"/>
  <c r="I37" i="13"/>
  <c r="H37" i="13"/>
  <c r="G37" i="13"/>
  <c r="F37" i="13"/>
  <c r="E37" i="13"/>
  <c r="D37" i="13"/>
  <c r="C37" i="13"/>
  <c r="B37" i="13"/>
  <c r="I36" i="13"/>
  <c r="H36" i="13"/>
  <c r="G36" i="13"/>
  <c r="F36" i="13"/>
  <c r="E36" i="13"/>
  <c r="D36" i="13"/>
  <c r="C36" i="13"/>
  <c r="B36" i="13"/>
  <c r="I35" i="13"/>
  <c r="H35" i="13"/>
  <c r="G35" i="13"/>
  <c r="F35" i="13"/>
  <c r="E35" i="13"/>
  <c r="D35" i="13"/>
  <c r="C35" i="13"/>
  <c r="B35" i="13"/>
  <c r="I34" i="13"/>
  <c r="H34" i="13"/>
  <c r="G34" i="13"/>
  <c r="F34" i="13"/>
  <c r="E34" i="13"/>
  <c r="D34" i="13"/>
  <c r="C34" i="13"/>
  <c r="B34" i="13"/>
  <c r="I33" i="13"/>
  <c r="H33" i="13"/>
  <c r="G33" i="13"/>
  <c r="F33" i="13"/>
  <c r="E33" i="13"/>
  <c r="D33" i="13"/>
  <c r="C33" i="13"/>
  <c r="B33" i="13"/>
  <c r="I32" i="13"/>
  <c r="H32" i="13"/>
  <c r="G32" i="13"/>
  <c r="F32" i="13"/>
  <c r="E32" i="13"/>
  <c r="D32" i="13"/>
  <c r="C32" i="13"/>
  <c r="B32" i="13"/>
  <c r="I31" i="13"/>
  <c r="H31" i="13"/>
  <c r="G31" i="13"/>
  <c r="F31" i="13"/>
  <c r="E31" i="13"/>
  <c r="D31" i="13"/>
  <c r="C31" i="13"/>
  <c r="B31" i="13"/>
  <c r="I30" i="13"/>
  <c r="H30" i="13"/>
  <c r="G30" i="13"/>
  <c r="F30" i="13"/>
  <c r="E30" i="13"/>
  <c r="D30" i="13"/>
  <c r="C30" i="13"/>
  <c r="B30" i="13"/>
  <c r="I29" i="13"/>
  <c r="H29" i="13"/>
  <c r="G29" i="13"/>
  <c r="F29" i="13"/>
  <c r="E29" i="13"/>
  <c r="D29" i="13"/>
  <c r="C29" i="13"/>
  <c r="B29" i="13"/>
  <c r="C28" i="13"/>
  <c r="D28" i="13"/>
  <c r="E28" i="13"/>
  <c r="F28" i="13"/>
  <c r="G28" i="13"/>
  <c r="H28" i="13"/>
  <c r="I28" i="13"/>
  <c r="B28" i="13"/>
  <c r="M41" i="6"/>
  <c r="L41" i="6"/>
  <c r="M40" i="6"/>
  <c r="L40" i="6"/>
  <c r="M39" i="6"/>
  <c r="L39" i="6"/>
  <c r="M38" i="6"/>
  <c r="L38" i="6"/>
  <c r="M37" i="6"/>
  <c r="L37" i="6"/>
  <c r="M36" i="6"/>
  <c r="L36" i="6"/>
  <c r="M35" i="6"/>
  <c r="L35" i="6"/>
  <c r="K41" i="6"/>
  <c r="J41" i="6"/>
  <c r="I41" i="6"/>
  <c r="H41" i="6"/>
  <c r="G41" i="6"/>
  <c r="F41" i="6"/>
  <c r="E41" i="6"/>
  <c r="D41" i="6"/>
  <c r="C41" i="6"/>
  <c r="B41" i="6"/>
  <c r="K40" i="6"/>
  <c r="J40" i="6"/>
  <c r="I40" i="6"/>
  <c r="H40" i="6"/>
  <c r="G40" i="6"/>
  <c r="F40" i="6"/>
  <c r="E40" i="6"/>
  <c r="D40" i="6"/>
  <c r="C40" i="6"/>
  <c r="B40" i="6"/>
  <c r="K39" i="6"/>
  <c r="J39" i="6"/>
  <c r="I39" i="6"/>
  <c r="H39" i="6"/>
  <c r="G39" i="6"/>
  <c r="F39" i="6"/>
  <c r="E39" i="6"/>
  <c r="D39" i="6"/>
  <c r="C39" i="6"/>
  <c r="B39" i="6"/>
  <c r="K38" i="6"/>
  <c r="J38" i="6"/>
  <c r="I38" i="6"/>
  <c r="H38" i="6"/>
  <c r="G38" i="6"/>
  <c r="F38" i="6"/>
  <c r="E38" i="6"/>
  <c r="D38" i="6"/>
  <c r="C38" i="6"/>
  <c r="B38" i="6"/>
  <c r="K37" i="6"/>
  <c r="J37" i="6"/>
  <c r="I37" i="6"/>
  <c r="H37" i="6"/>
  <c r="G37" i="6"/>
  <c r="F37" i="6"/>
  <c r="E37" i="6"/>
  <c r="D37" i="6"/>
  <c r="C37" i="6"/>
  <c r="B37" i="6"/>
  <c r="K36" i="6"/>
  <c r="J36" i="6"/>
  <c r="I36" i="6"/>
  <c r="H36" i="6"/>
  <c r="G36" i="6"/>
  <c r="F36" i="6"/>
  <c r="E36" i="6"/>
  <c r="D36" i="6"/>
  <c r="C36" i="6"/>
  <c r="B36" i="6"/>
  <c r="K35" i="6"/>
  <c r="J35" i="6"/>
  <c r="I35" i="6"/>
  <c r="H35" i="6"/>
  <c r="G35" i="6"/>
  <c r="F35" i="6"/>
  <c r="E35" i="6"/>
  <c r="D35" i="6"/>
  <c r="C35" i="6"/>
  <c r="B35" i="6"/>
  <c r="K34" i="6"/>
  <c r="J34" i="6"/>
  <c r="I34" i="6"/>
  <c r="H34" i="6"/>
  <c r="G34" i="6"/>
  <c r="F34" i="6"/>
  <c r="E34" i="6"/>
  <c r="D34" i="6"/>
  <c r="C34" i="6"/>
  <c r="B34" i="6"/>
  <c r="K32" i="6"/>
  <c r="J32" i="6"/>
  <c r="I32" i="6"/>
  <c r="H32" i="6"/>
  <c r="G32" i="6"/>
  <c r="F32" i="6"/>
  <c r="E32" i="6"/>
  <c r="D32" i="6"/>
  <c r="C32" i="6"/>
  <c r="K31" i="6"/>
  <c r="J31" i="6"/>
  <c r="I31" i="6"/>
  <c r="H31" i="6"/>
  <c r="G31" i="6"/>
  <c r="F31" i="6"/>
  <c r="E31" i="6"/>
  <c r="D31" i="6"/>
  <c r="C31" i="6"/>
  <c r="K30" i="6"/>
  <c r="J30" i="6"/>
  <c r="I30" i="6"/>
  <c r="H30" i="6"/>
  <c r="G30" i="6"/>
  <c r="F30" i="6"/>
  <c r="E30" i="6"/>
  <c r="D30" i="6"/>
  <c r="C30" i="6"/>
  <c r="K29" i="6"/>
  <c r="J29" i="6"/>
  <c r="I29" i="6"/>
  <c r="H29" i="6"/>
  <c r="G29" i="6"/>
  <c r="F29" i="6"/>
  <c r="E29" i="6"/>
  <c r="D29" i="6"/>
  <c r="C29" i="6"/>
  <c r="K28" i="6"/>
  <c r="J28" i="6"/>
  <c r="I28" i="6"/>
  <c r="H28" i="6"/>
  <c r="G28" i="6"/>
  <c r="F28" i="6"/>
  <c r="E28" i="6"/>
  <c r="D28" i="6"/>
  <c r="C28" i="6"/>
  <c r="K27" i="6"/>
  <c r="J27" i="6"/>
  <c r="I27" i="6"/>
  <c r="H27" i="6"/>
  <c r="G27" i="6"/>
  <c r="F27" i="6"/>
  <c r="E27" i="6"/>
  <c r="D27" i="6"/>
  <c r="C27" i="6"/>
  <c r="K26" i="6"/>
  <c r="J26" i="6"/>
  <c r="I26" i="6"/>
  <c r="H26" i="6"/>
  <c r="G26" i="6"/>
  <c r="F26" i="6"/>
  <c r="E26" i="6"/>
  <c r="D26" i="6"/>
  <c r="C26" i="6"/>
  <c r="K25" i="6"/>
  <c r="J25" i="6"/>
  <c r="I25" i="6"/>
  <c r="H25" i="6"/>
  <c r="G25" i="6"/>
  <c r="F25" i="6"/>
  <c r="E25" i="6"/>
  <c r="D25" i="6"/>
  <c r="C25" i="6"/>
  <c r="K34" i="2" l="1"/>
  <c r="J34" i="2"/>
  <c r="I34" i="2"/>
  <c r="H34" i="2"/>
  <c r="G34" i="2"/>
  <c r="F34" i="2"/>
  <c r="E34" i="2"/>
  <c r="D34" i="2"/>
  <c r="C34" i="2"/>
  <c r="B34" i="2"/>
  <c r="K40" i="2"/>
  <c r="J40" i="2"/>
  <c r="I40" i="2"/>
  <c r="H40" i="2"/>
  <c r="G40" i="2"/>
  <c r="F40" i="2"/>
  <c r="E40" i="2"/>
  <c r="D40" i="2"/>
  <c r="C40" i="2"/>
  <c r="B40" i="2"/>
  <c r="K39" i="2"/>
  <c r="J39" i="2"/>
  <c r="I39" i="2"/>
  <c r="H39" i="2"/>
  <c r="G39" i="2"/>
  <c r="F39" i="2"/>
  <c r="E39" i="2"/>
  <c r="D39" i="2"/>
  <c r="C39" i="2"/>
  <c r="B39" i="2"/>
  <c r="K38" i="2"/>
  <c r="J38" i="2"/>
  <c r="I38" i="2"/>
  <c r="H38" i="2"/>
  <c r="G38" i="2"/>
  <c r="F38" i="2"/>
  <c r="E38" i="2"/>
  <c r="D38" i="2"/>
  <c r="C38" i="2"/>
  <c r="B38" i="2"/>
  <c r="K37" i="2"/>
  <c r="J37" i="2"/>
  <c r="I37" i="2"/>
  <c r="H37" i="2"/>
  <c r="G37" i="2"/>
  <c r="F37" i="2"/>
  <c r="E37" i="2"/>
  <c r="D37" i="2"/>
  <c r="C37" i="2"/>
  <c r="B37" i="2"/>
  <c r="K36" i="2"/>
  <c r="J36" i="2"/>
  <c r="I36" i="2"/>
  <c r="H36" i="2"/>
  <c r="G36" i="2"/>
  <c r="F36" i="2"/>
  <c r="E36" i="2"/>
  <c r="D36" i="2"/>
  <c r="C36" i="2"/>
  <c r="B36" i="2"/>
  <c r="B35" i="2"/>
  <c r="C35" i="2"/>
  <c r="D35" i="2"/>
  <c r="E35" i="2"/>
  <c r="F35" i="2"/>
  <c r="G35" i="2"/>
  <c r="H35" i="2"/>
  <c r="I35" i="2"/>
  <c r="J35" i="2"/>
  <c r="K3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D25" i="2"/>
  <c r="E25" i="2"/>
  <c r="F25" i="2"/>
  <c r="G25" i="2"/>
  <c r="H25" i="2"/>
  <c r="I25" i="2"/>
  <c r="J25" i="2"/>
  <c r="K25" i="2"/>
  <c r="C25" i="2"/>
  <c r="L25" i="118"/>
  <c r="L24" i="118"/>
  <c r="L23" i="118"/>
  <c r="L22" i="118"/>
  <c r="L21" i="118"/>
  <c r="L20" i="118"/>
  <c r="K19" i="118"/>
  <c r="J19" i="118"/>
  <c r="I19" i="118"/>
  <c r="H19" i="118"/>
  <c r="G19" i="118"/>
  <c r="F19" i="118"/>
  <c r="E19" i="118"/>
  <c r="D19" i="118"/>
  <c r="C19" i="118"/>
  <c r="B19" i="118"/>
  <c r="B39" i="118" s="1"/>
  <c r="L18" i="118"/>
  <c r="L17" i="118"/>
  <c r="L16" i="118"/>
  <c r="L15" i="118"/>
  <c r="L14" i="118"/>
  <c r="L13" i="118"/>
  <c r="L12" i="118"/>
  <c r="L11" i="118"/>
  <c r="L10" i="118"/>
  <c r="L9" i="118"/>
  <c r="K8" i="118"/>
  <c r="J8" i="118"/>
  <c r="I8" i="118"/>
  <c r="H8" i="118"/>
  <c r="G8" i="118"/>
  <c r="F8" i="118"/>
  <c r="E8" i="118"/>
  <c r="D8" i="118"/>
  <c r="C8" i="118"/>
  <c r="B8" i="118"/>
  <c r="B28" i="118" s="1"/>
  <c r="K7" i="118"/>
  <c r="J7" i="118"/>
  <c r="I7" i="118"/>
  <c r="H7" i="118"/>
  <c r="G7" i="118"/>
  <c r="F7" i="118"/>
  <c r="E7" i="118"/>
  <c r="D7" i="118"/>
  <c r="C7" i="118"/>
  <c r="B7" i="118"/>
  <c r="B27" i="118" s="1"/>
  <c r="L25" i="117"/>
  <c r="L24" i="117"/>
  <c r="L23" i="117"/>
  <c r="L22" i="117"/>
  <c r="L21" i="117"/>
  <c r="L20" i="117"/>
  <c r="K19" i="117"/>
  <c r="J19" i="117"/>
  <c r="I19" i="117"/>
  <c r="H19" i="117"/>
  <c r="G19" i="117"/>
  <c r="F19" i="117"/>
  <c r="E19" i="117"/>
  <c r="D19" i="117"/>
  <c r="C19" i="117"/>
  <c r="B19" i="117"/>
  <c r="L18" i="117"/>
  <c r="L17" i="117"/>
  <c r="L16" i="117"/>
  <c r="L15" i="117"/>
  <c r="L14" i="117"/>
  <c r="L13" i="117"/>
  <c r="L12" i="117"/>
  <c r="L11" i="117"/>
  <c r="L10" i="117"/>
  <c r="L9" i="117"/>
  <c r="K8" i="117"/>
  <c r="J8" i="117"/>
  <c r="I8" i="117"/>
  <c r="H8" i="117"/>
  <c r="G8" i="117"/>
  <c r="F8" i="117"/>
  <c r="E8" i="117"/>
  <c r="D8" i="117"/>
  <c r="C8" i="117"/>
  <c r="B8" i="117"/>
  <c r="K7" i="117"/>
  <c r="J7" i="117"/>
  <c r="I7" i="117"/>
  <c r="H7" i="117"/>
  <c r="G7" i="117"/>
  <c r="F7" i="117"/>
  <c r="E7" i="117"/>
  <c r="D7" i="117"/>
  <c r="C7" i="117"/>
  <c r="B7" i="117"/>
  <c r="L25" i="116"/>
  <c r="L24" i="116"/>
  <c r="L23" i="116"/>
  <c r="L22" i="116"/>
  <c r="L21" i="116"/>
  <c r="L20" i="116"/>
  <c r="K19" i="116"/>
  <c r="J19" i="116"/>
  <c r="I19" i="116"/>
  <c r="H19" i="116"/>
  <c r="G19" i="116"/>
  <c r="F19" i="116"/>
  <c r="E19" i="116"/>
  <c r="D19" i="116"/>
  <c r="C19" i="116"/>
  <c r="B19" i="116"/>
  <c r="L18" i="116"/>
  <c r="L17" i="116"/>
  <c r="L16" i="116"/>
  <c r="L15" i="116"/>
  <c r="L14" i="116"/>
  <c r="L13" i="116"/>
  <c r="L12" i="116"/>
  <c r="L11" i="116"/>
  <c r="L10" i="116"/>
  <c r="L9" i="116"/>
  <c r="K8" i="116"/>
  <c r="J8" i="116"/>
  <c r="I8" i="116"/>
  <c r="H8" i="116"/>
  <c r="G8" i="116"/>
  <c r="F8" i="116"/>
  <c r="E8" i="116"/>
  <c r="D8" i="116"/>
  <c r="C8" i="116"/>
  <c r="B8" i="116"/>
  <c r="K7" i="116"/>
  <c r="J7" i="116"/>
  <c r="I7" i="116"/>
  <c r="H7" i="116"/>
  <c r="G7" i="116"/>
  <c r="F7" i="116"/>
  <c r="E7" i="116"/>
  <c r="D7" i="116"/>
  <c r="C7" i="116"/>
  <c r="B7" i="116"/>
  <c r="L25" i="115"/>
  <c r="L24" i="115"/>
  <c r="L23" i="115"/>
  <c r="L22" i="115"/>
  <c r="L21" i="115"/>
  <c r="L20" i="115"/>
  <c r="K19" i="115"/>
  <c r="J19" i="115"/>
  <c r="I19" i="115"/>
  <c r="H19" i="115"/>
  <c r="G19" i="115"/>
  <c r="F19" i="115"/>
  <c r="E19" i="115"/>
  <c r="D19" i="115"/>
  <c r="C19" i="115"/>
  <c r="B19" i="115"/>
  <c r="L18" i="115"/>
  <c r="L17" i="115"/>
  <c r="L16" i="115"/>
  <c r="L15" i="115"/>
  <c r="L14" i="115"/>
  <c r="L13" i="115"/>
  <c r="L12" i="115"/>
  <c r="L11" i="115"/>
  <c r="L10" i="115"/>
  <c r="L9" i="115"/>
  <c r="K8" i="115"/>
  <c r="J8" i="115"/>
  <c r="I8" i="115"/>
  <c r="H8" i="115"/>
  <c r="G8" i="115"/>
  <c r="F8" i="115"/>
  <c r="E8" i="115"/>
  <c r="D8" i="115"/>
  <c r="C8" i="115"/>
  <c r="B8" i="115"/>
  <c r="K7" i="115"/>
  <c r="J7" i="115"/>
  <c r="I7" i="115"/>
  <c r="H7" i="115"/>
  <c r="G7" i="115"/>
  <c r="F7" i="115"/>
  <c r="E7" i="115"/>
  <c r="D7" i="115"/>
  <c r="C7" i="115"/>
  <c r="B7" i="115"/>
  <c r="L25" i="114"/>
  <c r="L24" i="114"/>
  <c r="L23" i="114"/>
  <c r="L22" i="114"/>
  <c r="L21" i="114"/>
  <c r="L20" i="114"/>
  <c r="K19" i="114"/>
  <c r="J19" i="114"/>
  <c r="I19" i="114"/>
  <c r="H19" i="114"/>
  <c r="G19" i="114"/>
  <c r="F19" i="114"/>
  <c r="E19" i="114"/>
  <c r="D19" i="114"/>
  <c r="C19" i="114"/>
  <c r="B19" i="114"/>
  <c r="L18" i="114"/>
  <c r="L17" i="114"/>
  <c r="L16" i="114"/>
  <c r="L15" i="114"/>
  <c r="L14" i="114"/>
  <c r="L13" i="114"/>
  <c r="L12" i="114"/>
  <c r="L11" i="114"/>
  <c r="L10" i="114"/>
  <c r="L9" i="114"/>
  <c r="K8" i="114"/>
  <c r="J8" i="114"/>
  <c r="I8" i="114"/>
  <c r="H8" i="114"/>
  <c r="G8" i="114"/>
  <c r="F8" i="114"/>
  <c r="E8" i="114"/>
  <c r="D8" i="114"/>
  <c r="C8" i="114"/>
  <c r="B8" i="114"/>
  <c r="K7" i="114"/>
  <c r="J7" i="114"/>
  <c r="I7" i="114"/>
  <c r="H7" i="114"/>
  <c r="G7" i="114"/>
  <c r="F7" i="114"/>
  <c r="E7" i="114"/>
  <c r="D7" i="114"/>
  <c r="C7" i="114"/>
  <c r="B7" i="114"/>
  <c r="L25" i="113"/>
  <c r="L24" i="113"/>
  <c r="L23" i="113"/>
  <c r="L22" i="113"/>
  <c r="L21" i="113"/>
  <c r="L20" i="113"/>
  <c r="K19" i="113"/>
  <c r="J19" i="113"/>
  <c r="I19" i="113"/>
  <c r="H19" i="113"/>
  <c r="G19" i="113"/>
  <c r="F19" i="113"/>
  <c r="E19" i="113"/>
  <c r="D19" i="113"/>
  <c r="C19" i="113"/>
  <c r="B19" i="113"/>
  <c r="L18" i="113"/>
  <c r="L17" i="113"/>
  <c r="L16" i="113"/>
  <c r="L15" i="113"/>
  <c r="L14" i="113"/>
  <c r="L13" i="113"/>
  <c r="L12" i="113"/>
  <c r="L11" i="113"/>
  <c r="L10" i="113"/>
  <c r="L9" i="113"/>
  <c r="K8" i="113"/>
  <c r="J8" i="113"/>
  <c r="I8" i="113"/>
  <c r="H8" i="113"/>
  <c r="G8" i="113"/>
  <c r="F8" i="113"/>
  <c r="E8" i="113"/>
  <c r="D8" i="113"/>
  <c r="C8" i="113"/>
  <c r="B8" i="113"/>
  <c r="K7" i="113"/>
  <c r="J7" i="113"/>
  <c r="I7" i="113"/>
  <c r="H7" i="113"/>
  <c r="G7" i="113"/>
  <c r="F7" i="113"/>
  <c r="E7" i="113"/>
  <c r="D7" i="113"/>
  <c r="C7" i="113"/>
  <c r="B7" i="113"/>
  <c r="L25" i="112"/>
  <c r="L24" i="112"/>
  <c r="L23" i="112"/>
  <c r="L22" i="112"/>
  <c r="L21" i="112"/>
  <c r="L20" i="112"/>
  <c r="K19" i="112"/>
  <c r="J19" i="112"/>
  <c r="I19" i="112"/>
  <c r="H19" i="112"/>
  <c r="G19" i="112"/>
  <c r="F19" i="112"/>
  <c r="E19" i="112"/>
  <c r="D19" i="112"/>
  <c r="C19" i="112"/>
  <c r="B19" i="112"/>
  <c r="L18" i="112"/>
  <c r="L17" i="112"/>
  <c r="L16" i="112"/>
  <c r="L15" i="112"/>
  <c r="L14" i="112"/>
  <c r="L13" i="112"/>
  <c r="L12" i="112"/>
  <c r="L11" i="112"/>
  <c r="L10" i="112"/>
  <c r="L9" i="112"/>
  <c r="K8" i="112"/>
  <c r="J8" i="112"/>
  <c r="I8" i="112"/>
  <c r="H8" i="112"/>
  <c r="G8" i="112"/>
  <c r="F8" i="112"/>
  <c r="E8" i="112"/>
  <c r="D8" i="112"/>
  <c r="C8" i="112"/>
  <c r="B8" i="112"/>
  <c r="K7" i="112"/>
  <c r="J7" i="112"/>
  <c r="I7" i="112"/>
  <c r="H7" i="112"/>
  <c r="G7" i="112"/>
  <c r="F7" i="112"/>
  <c r="E7" i="112"/>
  <c r="D7" i="112"/>
  <c r="C7" i="112"/>
  <c r="B7" i="112"/>
  <c r="H27" i="118" l="1"/>
  <c r="E27" i="118"/>
  <c r="I27" i="118"/>
  <c r="C28" i="118"/>
  <c r="G28" i="118"/>
  <c r="K28" i="118"/>
  <c r="C39" i="118"/>
  <c r="G39" i="118"/>
  <c r="K39" i="118"/>
  <c r="J27" i="118"/>
  <c r="D28" i="118"/>
  <c r="H28" i="118"/>
  <c r="D39" i="118"/>
  <c r="H39" i="118"/>
  <c r="F27" i="118"/>
  <c r="C27" i="118"/>
  <c r="G27" i="118"/>
  <c r="K27" i="118"/>
  <c r="E28" i="118"/>
  <c r="I28" i="118"/>
  <c r="E39" i="118"/>
  <c r="I39" i="118"/>
  <c r="D27" i="118"/>
  <c r="F28" i="118"/>
  <c r="J28" i="118"/>
  <c r="F39" i="118"/>
  <c r="J39" i="118"/>
  <c r="L7" i="118"/>
  <c r="L8" i="118"/>
  <c r="L19" i="118"/>
  <c r="L7" i="117"/>
  <c r="L8" i="117"/>
  <c r="L19" i="117"/>
  <c r="L7" i="116"/>
  <c r="L8" i="116"/>
  <c r="L19" i="116"/>
  <c r="L7" i="115"/>
  <c r="L8" i="115"/>
  <c r="L19" i="115"/>
  <c r="L7" i="114"/>
  <c r="L8" i="114"/>
  <c r="L19" i="114"/>
  <c r="L7" i="113"/>
  <c r="L8" i="113"/>
  <c r="L19" i="113"/>
  <c r="L7" i="112"/>
  <c r="L8" i="112"/>
  <c r="L19" i="112"/>
  <c r="F19" i="12"/>
  <c r="E19" i="12"/>
  <c r="D19" i="12"/>
  <c r="C19" i="12"/>
  <c r="F8" i="12"/>
  <c r="E8" i="12"/>
  <c r="D8" i="12"/>
  <c r="C8" i="12"/>
  <c r="F7" i="12"/>
  <c r="E7" i="12"/>
  <c r="D7" i="12"/>
  <c r="C7" i="12"/>
  <c r="F19" i="11"/>
  <c r="E19" i="11"/>
  <c r="D19" i="11"/>
  <c r="C19" i="11"/>
  <c r="F8" i="11"/>
  <c r="E8" i="11"/>
  <c r="D8" i="11"/>
  <c r="C8" i="11"/>
  <c r="F7" i="11"/>
  <c r="E7" i="11"/>
  <c r="D7" i="11"/>
  <c r="C7" i="11"/>
  <c r="F19" i="10"/>
  <c r="E19" i="10"/>
  <c r="D19" i="10"/>
  <c r="C19" i="10"/>
  <c r="F8" i="10"/>
  <c r="E8" i="10"/>
  <c r="D8" i="10"/>
  <c r="C8" i="10"/>
  <c r="F7" i="10"/>
  <c r="E7" i="10"/>
  <c r="D7" i="10"/>
  <c r="C7" i="10"/>
  <c r="F19" i="9"/>
  <c r="E19" i="9"/>
  <c r="D19" i="9"/>
  <c r="C19" i="9"/>
  <c r="F8" i="9"/>
  <c r="E8" i="9"/>
  <c r="D8" i="9"/>
  <c r="C8" i="9"/>
  <c r="F7" i="9"/>
  <c r="E7" i="9"/>
  <c r="D7" i="9"/>
  <c r="C7" i="9"/>
  <c r="F19" i="8"/>
  <c r="E19" i="8"/>
  <c r="D19" i="8"/>
  <c r="C19" i="8"/>
  <c r="F8" i="8"/>
  <c r="E8" i="8"/>
  <c r="D8" i="8"/>
  <c r="C8" i="8"/>
  <c r="F7" i="8"/>
  <c r="E7" i="8"/>
  <c r="D7" i="8"/>
  <c r="C7" i="8"/>
  <c r="B7" i="62"/>
  <c r="B27" i="62" s="1"/>
  <c r="C7" i="62"/>
  <c r="D7" i="62"/>
  <c r="D27" i="62" s="1"/>
  <c r="E7" i="62"/>
  <c r="F7" i="62"/>
  <c r="F27" i="62" s="1"/>
  <c r="B8" i="62"/>
  <c r="B28" i="62" s="1"/>
  <c r="C8" i="62"/>
  <c r="C28" i="62" s="1"/>
  <c r="D8" i="62"/>
  <c r="D28" i="62" s="1"/>
  <c r="E8" i="62"/>
  <c r="E28" i="62" s="1"/>
  <c r="F8" i="62"/>
  <c r="F28" i="62" s="1"/>
  <c r="C19" i="62"/>
  <c r="D19" i="62"/>
  <c r="E19" i="62"/>
  <c r="F19" i="62"/>
  <c r="C27" i="62" l="1"/>
  <c r="E27" i="62"/>
  <c r="L7" i="6"/>
  <c r="M13" i="6" l="1"/>
  <c r="M12" i="6"/>
  <c r="M11" i="6"/>
  <c r="M10" i="6"/>
  <c r="M9" i="6"/>
  <c r="M8" i="6"/>
  <c r="M7" i="6"/>
  <c r="G11" i="3"/>
  <c r="F11" i="3"/>
  <c r="E11" i="3"/>
  <c r="D11" i="3"/>
  <c r="C11" i="3"/>
  <c r="G10" i="3"/>
  <c r="F10" i="3"/>
  <c r="E10" i="3"/>
  <c r="D10" i="3"/>
  <c r="C10" i="3"/>
  <c r="G9" i="3"/>
  <c r="F9" i="3"/>
  <c r="E9" i="3"/>
  <c r="D9" i="3"/>
  <c r="C9" i="3"/>
  <c r="B9" i="3"/>
  <c r="J9" i="3" l="1"/>
  <c r="K9" i="3" s="1"/>
  <c r="J11" i="3"/>
  <c r="K11" i="3" s="1"/>
  <c r="J10" i="3"/>
  <c r="K10" i="3" s="1"/>
  <c r="L25" i="12"/>
  <c r="L24" i="12"/>
  <c r="L23" i="12"/>
  <c r="L22" i="12"/>
  <c r="L21" i="12"/>
  <c r="L20" i="12"/>
  <c r="L18" i="12"/>
  <c r="L17" i="12"/>
  <c r="L16" i="12"/>
  <c r="L15" i="12"/>
  <c r="L14" i="12"/>
  <c r="L13" i="12"/>
  <c r="L12" i="12"/>
  <c r="L11" i="12"/>
  <c r="L10" i="12"/>
  <c r="L9" i="12"/>
  <c r="L25" i="11"/>
  <c r="L24" i="11"/>
  <c r="L23" i="11"/>
  <c r="L22" i="11"/>
  <c r="L21" i="11"/>
  <c r="L20" i="11"/>
  <c r="L18" i="11"/>
  <c r="L17" i="11"/>
  <c r="L16" i="11"/>
  <c r="L15" i="11"/>
  <c r="L14" i="11"/>
  <c r="L13" i="11"/>
  <c r="L12" i="11"/>
  <c r="L11" i="11"/>
  <c r="L10" i="11"/>
  <c r="L9" i="11"/>
  <c r="L25" i="10"/>
  <c r="L24" i="10"/>
  <c r="L23" i="10"/>
  <c r="L22" i="10"/>
  <c r="L21" i="10"/>
  <c r="L20" i="10"/>
  <c r="L18" i="10"/>
  <c r="L17" i="10"/>
  <c r="L16" i="10"/>
  <c r="L15" i="10"/>
  <c r="L14" i="10"/>
  <c r="L13" i="10"/>
  <c r="L12" i="10"/>
  <c r="L11" i="10"/>
  <c r="L10" i="10"/>
  <c r="L9" i="10"/>
  <c r="L25" i="9"/>
  <c r="L24" i="9"/>
  <c r="L23" i="9"/>
  <c r="L22" i="9"/>
  <c r="L21" i="9"/>
  <c r="L20" i="9"/>
  <c r="L18" i="9"/>
  <c r="L17" i="9"/>
  <c r="L16" i="9"/>
  <c r="L15" i="9"/>
  <c r="L14" i="9"/>
  <c r="L13" i="9"/>
  <c r="L12" i="9"/>
  <c r="L11" i="9"/>
  <c r="L10" i="9"/>
  <c r="L9" i="9"/>
  <c r="L25" i="62"/>
  <c r="L24" i="62"/>
  <c r="L23" i="62"/>
  <c r="L22" i="62"/>
  <c r="L21" i="62"/>
  <c r="L20" i="62"/>
  <c r="L18" i="62"/>
  <c r="L17" i="62"/>
  <c r="L16" i="62"/>
  <c r="L15" i="62"/>
  <c r="L14" i="62"/>
  <c r="L13" i="62"/>
  <c r="L12" i="62"/>
  <c r="L11" i="62"/>
  <c r="L10" i="62"/>
  <c r="L9" i="62"/>
  <c r="L25" i="8"/>
  <c r="L24" i="8"/>
  <c r="L23" i="8"/>
  <c r="L22" i="8"/>
  <c r="L21" i="8"/>
  <c r="L20" i="8"/>
  <c r="L18" i="8"/>
  <c r="L17" i="8"/>
  <c r="L16" i="8"/>
  <c r="L15" i="8"/>
  <c r="L14" i="8"/>
  <c r="L13" i="8"/>
  <c r="L12" i="8"/>
  <c r="L11" i="8"/>
  <c r="L10" i="8"/>
  <c r="L9" i="8"/>
  <c r="C18" i="55" l="1"/>
  <c r="C23" i="53"/>
  <c r="D14" i="53"/>
  <c r="E14" i="53"/>
  <c r="F14" i="53"/>
  <c r="F20" i="53"/>
  <c r="E20" i="53"/>
  <c r="D20" i="53"/>
  <c r="F16" i="53"/>
  <c r="E16" i="53"/>
  <c r="D16" i="53"/>
  <c r="D60" i="50"/>
  <c r="C45" i="50"/>
  <c r="C47" i="48"/>
  <c r="C45" i="48"/>
  <c r="C27" i="48"/>
  <c r="C36" i="55"/>
  <c r="C47" i="54"/>
  <c r="C45" i="54"/>
  <c r="C29" i="54"/>
  <c r="C36" i="54" s="1"/>
  <c r="C27" i="54"/>
  <c r="C47" i="53"/>
  <c r="F54" i="53" s="1"/>
  <c r="C29" i="53"/>
  <c r="E36" i="53" s="1"/>
  <c r="C47" i="52"/>
  <c r="C45" i="52"/>
  <c r="C29" i="52"/>
  <c r="C27" i="52"/>
  <c r="D34" i="52" s="1"/>
  <c r="C47" i="51"/>
  <c r="C45" i="51"/>
  <c r="C29" i="51"/>
  <c r="C36" i="51" s="1"/>
  <c r="C27" i="51"/>
  <c r="C47" i="50"/>
  <c r="F54" i="50" s="1"/>
  <c r="C29" i="50"/>
  <c r="E36" i="50" s="1"/>
  <c r="C27" i="50"/>
  <c r="D34" i="50" s="1"/>
  <c r="C29" i="48"/>
  <c r="C36" i="48" s="1"/>
  <c r="C18" i="69"/>
  <c r="E18" i="69"/>
  <c r="D18" i="69"/>
  <c r="C8" i="69"/>
  <c r="D8" i="69"/>
  <c r="E8" i="69"/>
  <c r="F50" i="55"/>
  <c r="F59" i="55" s="1"/>
  <c r="E50" i="55"/>
  <c r="E59" i="55" s="1"/>
  <c r="D50" i="55"/>
  <c r="D59" i="55" s="1"/>
  <c r="F49" i="55"/>
  <c r="F57" i="55" s="1"/>
  <c r="E49" i="55"/>
  <c r="E57" i="55" s="1"/>
  <c r="D49" i="55"/>
  <c r="D57" i="55" s="1"/>
  <c r="F48" i="55"/>
  <c r="F55" i="55" s="1"/>
  <c r="E48" i="55"/>
  <c r="E55" i="55" s="1"/>
  <c r="D48" i="55"/>
  <c r="D55" i="55" s="1"/>
  <c r="F53" i="55"/>
  <c r="F32" i="55"/>
  <c r="F41" i="55" s="1"/>
  <c r="E32" i="55"/>
  <c r="E41" i="55" s="1"/>
  <c r="D32" i="55"/>
  <c r="D41" i="55" s="1"/>
  <c r="F31" i="55"/>
  <c r="F39" i="55" s="1"/>
  <c r="E31" i="55"/>
  <c r="E39" i="55" s="1"/>
  <c r="D31" i="55"/>
  <c r="D39" i="55" s="1"/>
  <c r="F30" i="55"/>
  <c r="F37" i="55" s="1"/>
  <c r="E30" i="55"/>
  <c r="E37" i="55" s="1"/>
  <c r="D30" i="55"/>
  <c r="D37" i="55" s="1"/>
  <c r="E35" i="55"/>
  <c r="F10" i="55"/>
  <c r="E10" i="55"/>
  <c r="D10" i="55"/>
  <c r="C10" i="55"/>
  <c r="C17" i="55" s="1"/>
  <c r="F50" i="54"/>
  <c r="F59" i="54" s="1"/>
  <c r="E50" i="54"/>
  <c r="E59" i="54" s="1"/>
  <c r="D50" i="54"/>
  <c r="D59" i="54" s="1"/>
  <c r="F49" i="54"/>
  <c r="F57" i="54" s="1"/>
  <c r="E49" i="54"/>
  <c r="E57" i="54" s="1"/>
  <c r="D49" i="54"/>
  <c r="D57" i="54" s="1"/>
  <c r="F48" i="54"/>
  <c r="F55" i="54" s="1"/>
  <c r="E48" i="54"/>
  <c r="E55" i="54" s="1"/>
  <c r="D48" i="54"/>
  <c r="D55" i="54" s="1"/>
  <c r="F54" i="54"/>
  <c r="F53" i="54"/>
  <c r="F52" i="54"/>
  <c r="F32" i="54"/>
  <c r="F41" i="54" s="1"/>
  <c r="E32" i="54"/>
  <c r="E41" i="54" s="1"/>
  <c r="D32" i="54"/>
  <c r="D41" i="54" s="1"/>
  <c r="F31" i="54"/>
  <c r="F39" i="54" s="1"/>
  <c r="E31" i="54"/>
  <c r="E39" i="54" s="1"/>
  <c r="D31" i="54"/>
  <c r="D39" i="54" s="1"/>
  <c r="C31" i="54"/>
  <c r="C39" i="54" s="1"/>
  <c r="F30" i="54"/>
  <c r="F37" i="54" s="1"/>
  <c r="E30" i="54"/>
  <c r="E37" i="54" s="1"/>
  <c r="D30" i="54"/>
  <c r="D37" i="54" s="1"/>
  <c r="E36" i="54"/>
  <c r="E35" i="54"/>
  <c r="E34" i="54"/>
  <c r="F11" i="54"/>
  <c r="E11" i="54"/>
  <c r="D11" i="54"/>
  <c r="C11" i="54"/>
  <c r="C18" i="54" s="1"/>
  <c r="F10" i="54"/>
  <c r="E10" i="54"/>
  <c r="D10" i="54"/>
  <c r="C10" i="54"/>
  <c r="C17" i="54" s="1"/>
  <c r="F9" i="54"/>
  <c r="E9" i="54"/>
  <c r="D9" i="54"/>
  <c r="C9" i="54"/>
  <c r="C16" i="54" s="1"/>
  <c r="F50" i="53"/>
  <c r="E50" i="53"/>
  <c r="D50" i="53"/>
  <c r="F49" i="53"/>
  <c r="E49" i="53"/>
  <c r="D49" i="53"/>
  <c r="F48" i="53"/>
  <c r="E48" i="53"/>
  <c r="D48" i="53"/>
  <c r="F53" i="53"/>
  <c r="D36" i="53"/>
  <c r="F31" i="53"/>
  <c r="F39" i="53" s="1"/>
  <c r="E31" i="53"/>
  <c r="E39" i="53" s="1"/>
  <c r="D31" i="53"/>
  <c r="D39" i="53" s="1"/>
  <c r="E35" i="53"/>
  <c r="F10" i="53"/>
  <c r="F12" i="53" s="1"/>
  <c r="F23" i="53" s="1"/>
  <c r="E10" i="53"/>
  <c r="E12" i="53" s="1"/>
  <c r="D10" i="53"/>
  <c r="D13" i="53" s="1"/>
  <c r="D21" i="53" s="1"/>
  <c r="C10" i="53"/>
  <c r="C17" i="53" s="1"/>
  <c r="F53" i="52"/>
  <c r="D53" i="52"/>
  <c r="F50" i="52"/>
  <c r="F59" i="52" s="1"/>
  <c r="E50" i="52"/>
  <c r="E59" i="52" s="1"/>
  <c r="D50" i="52"/>
  <c r="F49" i="52"/>
  <c r="F57" i="52" s="1"/>
  <c r="E49" i="52"/>
  <c r="E57" i="52" s="1"/>
  <c r="D49" i="52"/>
  <c r="F48" i="52"/>
  <c r="F55" i="52" s="1"/>
  <c r="E48" i="52"/>
  <c r="E55" i="52" s="1"/>
  <c r="D48" i="52"/>
  <c r="F54" i="52"/>
  <c r="E53" i="52"/>
  <c r="F52" i="52"/>
  <c r="E36" i="52"/>
  <c r="C36" i="52"/>
  <c r="E34" i="52"/>
  <c r="C34" i="52"/>
  <c r="F32" i="52"/>
  <c r="F41" i="52" s="1"/>
  <c r="E32" i="52"/>
  <c r="E41" i="52" s="1"/>
  <c r="D32" i="52"/>
  <c r="D41" i="52" s="1"/>
  <c r="C32" i="52"/>
  <c r="C41" i="52" s="1"/>
  <c r="F31" i="52"/>
  <c r="F39" i="52" s="1"/>
  <c r="E31" i="52"/>
  <c r="E39" i="52" s="1"/>
  <c r="D31" i="52"/>
  <c r="D39" i="52" s="1"/>
  <c r="F30" i="52"/>
  <c r="F37" i="52" s="1"/>
  <c r="E30" i="52"/>
  <c r="E37" i="52" s="1"/>
  <c r="D30" i="52"/>
  <c r="D37" i="52" s="1"/>
  <c r="D36" i="52"/>
  <c r="E35" i="52"/>
  <c r="E38" i="52" s="1"/>
  <c r="F11" i="52"/>
  <c r="E11" i="52"/>
  <c r="D11" i="52"/>
  <c r="F10" i="52"/>
  <c r="E10" i="52"/>
  <c r="D10" i="52"/>
  <c r="F9" i="52"/>
  <c r="E9" i="52"/>
  <c r="D9" i="52"/>
  <c r="F53" i="51"/>
  <c r="D53" i="51"/>
  <c r="F50" i="51"/>
  <c r="F59" i="51" s="1"/>
  <c r="E50" i="51"/>
  <c r="E59" i="51" s="1"/>
  <c r="D50" i="51"/>
  <c r="D59" i="51" s="1"/>
  <c r="F49" i="51"/>
  <c r="F57" i="51" s="1"/>
  <c r="E49" i="51"/>
  <c r="E57" i="51" s="1"/>
  <c r="D49" i="51"/>
  <c r="D57" i="51" s="1"/>
  <c r="F48" i="51"/>
  <c r="F55" i="51" s="1"/>
  <c r="E48" i="51"/>
  <c r="E55" i="51" s="1"/>
  <c r="D48" i="51"/>
  <c r="D55" i="51" s="1"/>
  <c r="F54" i="51"/>
  <c r="E53" i="51"/>
  <c r="F52" i="51"/>
  <c r="E36" i="51"/>
  <c r="E34" i="51"/>
  <c r="C34" i="51"/>
  <c r="F32" i="51"/>
  <c r="F41" i="51" s="1"/>
  <c r="E32" i="51"/>
  <c r="E41" i="51" s="1"/>
  <c r="D32" i="51"/>
  <c r="D41" i="51" s="1"/>
  <c r="C32" i="51"/>
  <c r="C41" i="51" s="1"/>
  <c r="F31" i="51"/>
  <c r="F39" i="51" s="1"/>
  <c r="E31" i="51"/>
  <c r="E39" i="51" s="1"/>
  <c r="D31" i="51"/>
  <c r="D39" i="51" s="1"/>
  <c r="F30" i="51"/>
  <c r="F37" i="51" s="1"/>
  <c r="E30" i="51"/>
  <c r="E37" i="51" s="1"/>
  <c r="D30" i="51"/>
  <c r="D37" i="51" s="1"/>
  <c r="D36" i="51"/>
  <c r="E35" i="51"/>
  <c r="E38" i="51" s="1"/>
  <c r="D34" i="51"/>
  <c r="F11" i="51"/>
  <c r="E11" i="51"/>
  <c r="D11" i="51"/>
  <c r="F10" i="51"/>
  <c r="E10" i="51"/>
  <c r="D10" i="51"/>
  <c r="F9" i="51"/>
  <c r="E9" i="51"/>
  <c r="E16" i="51" s="1"/>
  <c r="D9" i="51"/>
  <c r="C9" i="51"/>
  <c r="C16" i="51" s="1"/>
  <c r="F53" i="50"/>
  <c r="D53" i="50"/>
  <c r="F50" i="50"/>
  <c r="F59" i="50" s="1"/>
  <c r="E50" i="50"/>
  <c r="E59" i="50" s="1"/>
  <c r="D50" i="50"/>
  <c r="D59" i="50" s="1"/>
  <c r="F49" i="50"/>
  <c r="F57" i="50" s="1"/>
  <c r="E49" i="50"/>
  <c r="E57" i="50" s="1"/>
  <c r="D49" i="50"/>
  <c r="D57" i="50" s="1"/>
  <c r="F48" i="50"/>
  <c r="F55" i="50" s="1"/>
  <c r="E48" i="50"/>
  <c r="E55" i="50" s="1"/>
  <c r="D48" i="50"/>
  <c r="D55" i="50" s="1"/>
  <c r="E53" i="50"/>
  <c r="F52" i="50"/>
  <c r="C36" i="50"/>
  <c r="C34" i="50"/>
  <c r="F32" i="50"/>
  <c r="F41" i="50" s="1"/>
  <c r="E32" i="50"/>
  <c r="E41" i="50" s="1"/>
  <c r="D32" i="50"/>
  <c r="D41" i="50" s="1"/>
  <c r="C32" i="50"/>
  <c r="C41" i="50" s="1"/>
  <c r="F31" i="50"/>
  <c r="F39" i="50" s="1"/>
  <c r="E31" i="50"/>
  <c r="E39" i="50" s="1"/>
  <c r="D31" i="50"/>
  <c r="D39" i="50" s="1"/>
  <c r="F30" i="50"/>
  <c r="F37" i="50" s="1"/>
  <c r="E30" i="50"/>
  <c r="E37" i="50" s="1"/>
  <c r="D30" i="50"/>
  <c r="D37" i="50" s="1"/>
  <c r="E35" i="50"/>
  <c r="F11" i="50"/>
  <c r="E11" i="50"/>
  <c r="D11" i="50"/>
  <c r="F10" i="50"/>
  <c r="E10" i="50"/>
  <c r="D10" i="50"/>
  <c r="F9" i="50"/>
  <c r="E9" i="50"/>
  <c r="D9" i="50"/>
  <c r="F50" i="48"/>
  <c r="F59" i="48" s="1"/>
  <c r="D50" i="48"/>
  <c r="D59" i="48" s="1"/>
  <c r="F49" i="48"/>
  <c r="F57" i="48" s="1"/>
  <c r="D49" i="48"/>
  <c r="D57" i="48" s="1"/>
  <c r="F48" i="48"/>
  <c r="F55" i="48" s="1"/>
  <c r="D48" i="48"/>
  <c r="F32" i="48"/>
  <c r="F41" i="48" s="1"/>
  <c r="D32" i="48"/>
  <c r="D41" i="48" s="1"/>
  <c r="D31" i="48"/>
  <c r="D39" i="48" s="1"/>
  <c r="D30" i="48"/>
  <c r="D37" i="48" s="1"/>
  <c r="F11" i="48"/>
  <c r="D11" i="48"/>
  <c r="F9" i="48"/>
  <c r="D9" i="48"/>
  <c r="B15" i="69"/>
  <c r="C24" i="69" s="1"/>
  <c r="B9" i="69"/>
  <c r="B7" i="72"/>
  <c r="B7" i="75"/>
  <c r="B7" i="70"/>
  <c r="B7" i="28"/>
  <c r="I19" i="98"/>
  <c r="I9" i="98"/>
  <c r="K9" i="97"/>
  <c r="J9" i="97"/>
  <c r="I9" i="97"/>
  <c r="N9" i="97" s="1"/>
  <c r="H9" i="97"/>
  <c r="D9" i="97"/>
  <c r="E9" i="97"/>
  <c r="O9" i="97" s="1"/>
  <c r="F9" i="97"/>
  <c r="C9" i="97"/>
  <c r="M9" i="97" s="1"/>
  <c r="I9" i="96"/>
  <c r="J9" i="96"/>
  <c r="K9" i="96"/>
  <c r="H9" i="96"/>
  <c r="D9" i="96"/>
  <c r="E9" i="96"/>
  <c r="F9" i="96"/>
  <c r="C9" i="96"/>
  <c r="L27" i="97"/>
  <c r="L26" i="97"/>
  <c r="L25" i="97"/>
  <c r="L24" i="97"/>
  <c r="L23" i="97"/>
  <c r="P21" i="97"/>
  <c r="O21" i="97"/>
  <c r="N21" i="97"/>
  <c r="M21" i="97"/>
  <c r="L19" i="97"/>
  <c r="L18" i="97"/>
  <c r="L17" i="97"/>
  <c r="L16" i="97"/>
  <c r="L15" i="97"/>
  <c r="L14" i="97"/>
  <c r="L13" i="97"/>
  <c r="L12" i="97"/>
  <c r="L11" i="97"/>
  <c r="P10" i="97"/>
  <c r="O10" i="97"/>
  <c r="N10" i="97"/>
  <c r="M10" i="97"/>
  <c r="P9" i="97"/>
  <c r="P27" i="96"/>
  <c r="O27" i="96"/>
  <c r="N27" i="96"/>
  <c r="M27" i="96"/>
  <c r="P26" i="96"/>
  <c r="O26" i="96"/>
  <c r="N26" i="96"/>
  <c r="M26" i="96"/>
  <c r="P25" i="96"/>
  <c r="O25" i="96"/>
  <c r="N25" i="96"/>
  <c r="M25" i="96"/>
  <c r="P24" i="96"/>
  <c r="O24" i="96"/>
  <c r="N24" i="96"/>
  <c r="M24" i="96"/>
  <c r="P23" i="96"/>
  <c r="O23" i="96"/>
  <c r="N23" i="96"/>
  <c r="M23" i="96"/>
  <c r="P22" i="96"/>
  <c r="O22" i="96"/>
  <c r="N22" i="96"/>
  <c r="M22" i="96"/>
  <c r="P19" i="96"/>
  <c r="O19" i="96"/>
  <c r="N19" i="96"/>
  <c r="M19" i="96"/>
  <c r="P18" i="96"/>
  <c r="O18" i="96"/>
  <c r="N18" i="96"/>
  <c r="M18" i="96"/>
  <c r="P17" i="96"/>
  <c r="O17" i="96"/>
  <c r="N17" i="96"/>
  <c r="M17" i="96"/>
  <c r="P16" i="96"/>
  <c r="O16" i="96"/>
  <c r="N16" i="96"/>
  <c r="M16" i="96"/>
  <c r="P15" i="96"/>
  <c r="O15" i="96"/>
  <c r="N15" i="96"/>
  <c r="M15" i="96"/>
  <c r="P13" i="96"/>
  <c r="O13" i="96"/>
  <c r="N13" i="96"/>
  <c r="M13" i="96"/>
  <c r="P12" i="96"/>
  <c r="O12" i="96"/>
  <c r="N12" i="96"/>
  <c r="M12" i="96"/>
  <c r="L27" i="95"/>
  <c r="L26" i="95"/>
  <c r="L25" i="95"/>
  <c r="L24" i="95"/>
  <c r="L23" i="95"/>
  <c r="L22" i="95"/>
  <c r="P21" i="95"/>
  <c r="O21" i="95"/>
  <c r="N21" i="95"/>
  <c r="M21" i="95"/>
  <c r="L21" i="95"/>
  <c r="L20" i="95"/>
  <c r="L19" i="95"/>
  <c r="L18" i="95"/>
  <c r="L17" i="95"/>
  <c r="L16" i="95"/>
  <c r="L15" i="95"/>
  <c r="L14" i="95"/>
  <c r="L13" i="95"/>
  <c r="L12" i="95"/>
  <c r="L11" i="95"/>
  <c r="P10" i="95"/>
  <c r="O10" i="95"/>
  <c r="N10" i="95"/>
  <c r="M10" i="95"/>
  <c r="L10" i="95"/>
  <c r="M9" i="95"/>
  <c r="N9" i="95"/>
  <c r="O9" i="95"/>
  <c r="P9" i="95"/>
  <c r="L9" i="95"/>
  <c r="K9" i="95"/>
  <c r="J9" i="95"/>
  <c r="I9" i="95"/>
  <c r="H9" i="95"/>
  <c r="D9" i="95"/>
  <c r="E9" i="95"/>
  <c r="F9" i="95"/>
  <c r="C9" i="95"/>
  <c r="K9" i="94"/>
  <c r="J9" i="94"/>
  <c r="I9" i="94"/>
  <c r="H9" i="94"/>
  <c r="D9" i="94"/>
  <c r="E9" i="94"/>
  <c r="F9" i="94"/>
  <c r="C9" i="94"/>
  <c r="B9" i="94"/>
  <c r="P24" i="94"/>
  <c r="O24" i="94"/>
  <c r="N24" i="94"/>
  <c r="M24" i="94"/>
  <c r="P22" i="94"/>
  <c r="O22" i="94"/>
  <c r="N22" i="94"/>
  <c r="M22" i="94"/>
  <c r="P20" i="94"/>
  <c r="O20" i="94"/>
  <c r="N20" i="94"/>
  <c r="M20" i="94"/>
  <c r="P19" i="94"/>
  <c r="O19" i="94"/>
  <c r="N19" i="94"/>
  <c r="M19" i="94"/>
  <c r="P18" i="94"/>
  <c r="O18" i="94"/>
  <c r="N18" i="94"/>
  <c r="M18" i="94"/>
  <c r="P17" i="94"/>
  <c r="O17" i="94"/>
  <c r="N17" i="94"/>
  <c r="M17" i="94"/>
  <c r="P16" i="94"/>
  <c r="O16" i="94"/>
  <c r="N16" i="94"/>
  <c r="M16" i="94"/>
  <c r="P15" i="94"/>
  <c r="O15" i="94"/>
  <c r="N15" i="94"/>
  <c r="M15" i="94"/>
  <c r="P12" i="94"/>
  <c r="O12" i="94"/>
  <c r="N12" i="94"/>
  <c r="M12" i="94"/>
  <c r="L14" i="92"/>
  <c r="L12" i="92"/>
  <c r="I10" i="92"/>
  <c r="J10" i="92"/>
  <c r="K10" i="92"/>
  <c r="H10" i="92"/>
  <c r="D10" i="92"/>
  <c r="E10" i="92"/>
  <c r="F10" i="92"/>
  <c r="C10" i="92"/>
  <c r="G47" i="97"/>
  <c r="B47" i="97"/>
  <c r="G46" i="97"/>
  <c r="B46" i="97"/>
  <c r="G45" i="97"/>
  <c r="B45" i="97"/>
  <c r="G44" i="97"/>
  <c r="B44" i="97"/>
  <c r="G43" i="97"/>
  <c r="B43" i="97"/>
  <c r="G42" i="97"/>
  <c r="G39" i="97"/>
  <c r="B39" i="97"/>
  <c r="G38" i="97"/>
  <c r="B38" i="97"/>
  <c r="G37" i="97"/>
  <c r="B37" i="97"/>
  <c r="G36" i="97"/>
  <c r="B36" i="97"/>
  <c r="G35" i="97"/>
  <c r="B35" i="97"/>
  <c r="G34" i="97"/>
  <c r="B34" i="97"/>
  <c r="G33" i="97"/>
  <c r="B33" i="97"/>
  <c r="G32" i="97"/>
  <c r="B32" i="97"/>
  <c r="G31" i="97"/>
  <c r="B31" i="97"/>
  <c r="G47" i="95"/>
  <c r="B47" i="95"/>
  <c r="G46" i="95"/>
  <c r="B46" i="95"/>
  <c r="G45" i="95"/>
  <c r="B45" i="95"/>
  <c r="G44" i="95"/>
  <c r="B44" i="95"/>
  <c r="G43" i="95"/>
  <c r="B43" i="95"/>
  <c r="G42" i="95"/>
  <c r="B42" i="95"/>
  <c r="G40" i="95"/>
  <c r="G39" i="95"/>
  <c r="G38" i="95"/>
  <c r="G37" i="95"/>
  <c r="G36" i="95"/>
  <c r="G35" i="95"/>
  <c r="G34" i="95"/>
  <c r="G33" i="95"/>
  <c r="G32" i="95"/>
  <c r="G31" i="95"/>
  <c r="P47" i="91"/>
  <c r="O47" i="91"/>
  <c r="N47" i="91"/>
  <c r="M47" i="91"/>
  <c r="P46" i="91"/>
  <c r="O46" i="91"/>
  <c r="N46" i="91"/>
  <c r="M46" i="91"/>
  <c r="P45" i="91"/>
  <c r="O45" i="91"/>
  <c r="N45" i="91"/>
  <c r="M45" i="91"/>
  <c r="P43" i="91"/>
  <c r="O43" i="91"/>
  <c r="N43" i="91"/>
  <c r="M43" i="91"/>
  <c r="P41" i="91"/>
  <c r="O41" i="91"/>
  <c r="N41" i="91"/>
  <c r="M41" i="91"/>
  <c r="P39" i="91"/>
  <c r="O39" i="91"/>
  <c r="N39" i="91"/>
  <c r="M39" i="91"/>
  <c r="P38" i="91"/>
  <c r="O38" i="91"/>
  <c r="N38" i="91"/>
  <c r="M38" i="91"/>
  <c r="P37" i="91"/>
  <c r="O37" i="91"/>
  <c r="N37" i="91"/>
  <c r="M37" i="91"/>
  <c r="P36" i="91"/>
  <c r="O36" i="91"/>
  <c r="N36" i="91"/>
  <c r="M36" i="91"/>
  <c r="P35" i="91"/>
  <c r="O35" i="91"/>
  <c r="N35" i="91"/>
  <c r="M35" i="91"/>
  <c r="P33" i="91"/>
  <c r="O33" i="91"/>
  <c r="N33" i="91"/>
  <c r="M33" i="91"/>
  <c r="P32" i="91"/>
  <c r="O32" i="91"/>
  <c r="N32" i="91"/>
  <c r="M32" i="91"/>
  <c r="P31" i="91"/>
  <c r="O31" i="91"/>
  <c r="N31" i="91"/>
  <c r="M31" i="91"/>
  <c r="P30" i="91"/>
  <c r="O30" i="91"/>
  <c r="N30" i="91"/>
  <c r="M30" i="91"/>
  <c r="N29" i="91"/>
  <c r="O29" i="91"/>
  <c r="P29" i="91"/>
  <c r="M29" i="91"/>
  <c r="L14" i="91"/>
  <c r="L20" i="91"/>
  <c r="L22" i="91"/>
  <c r="L24" i="91"/>
  <c r="P21" i="91"/>
  <c r="O21" i="91"/>
  <c r="N21" i="91"/>
  <c r="M21" i="91"/>
  <c r="M9" i="91"/>
  <c r="N9" i="91"/>
  <c r="O9" i="91"/>
  <c r="P9" i="91"/>
  <c r="D9" i="91"/>
  <c r="E9" i="91"/>
  <c r="F9" i="91"/>
  <c r="C9" i="91"/>
  <c r="I11" i="21"/>
  <c r="H11" i="21"/>
  <c r="G11" i="21"/>
  <c r="F11" i="21"/>
  <c r="E11" i="21"/>
  <c r="D11" i="21"/>
  <c r="C11" i="21"/>
  <c r="I10" i="21"/>
  <c r="H10" i="21"/>
  <c r="G10" i="21"/>
  <c r="F10" i="21"/>
  <c r="E10" i="21"/>
  <c r="D10" i="21"/>
  <c r="C10" i="21"/>
  <c r="D9" i="21"/>
  <c r="E9" i="21"/>
  <c r="F9" i="21"/>
  <c r="G9" i="21"/>
  <c r="H9" i="21"/>
  <c r="I9" i="21"/>
  <c r="C9" i="21"/>
  <c r="D8" i="89"/>
  <c r="E8" i="89"/>
  <c r="F8" i="89"/>
  <c r="G8" i="89"/>
  <c r="H8" i="89"/>
  <c r="I8" i="89"/>
  <c r="C8" i="89"/>
  <c r="B8" i="89" s="1"/>
  <c r="J14" i="45"/>
  <c r="J17" i="45"/>
  <c r="J16" i="45"/>
  <c r="J18" i="45"/>
  <c r="J26" i="45"/>
  <c r="J23" i="45"/>
  <c r="M21" i="45"/>
  <c r="L21" i="45"/>
  <c r="K21" i="45"/>
  <c r="M10" i="45"/>
  <c r="L10" i="45"/>
  <c r="K10" i="45"/>
  <c r="K9" i="45"/>
  <c r="L9" i="45"/>
  <c r="M9" i="45"/>
  <c r="H9" i="45"/>
  <c r="I9" i="45"/>
  <c r="G9" i="45"/>
  <c r="F23" i="45"/>
  <c r="D9" i="45"/>
  <c r="E9" i="45"/>
  <c r="C9" i="45"/>
  <c r="F11" i="44"/>
  <c r="F12" i="44"/>
  <c r="G32" i="44" s="1"/>
  <c r="F13" i="44"/>
  <c r="G33" i="44" s="1"/>
  <c r="F14" i="44"/>
  <c r="G34" i="44" s="1"/>
  <c r="F15" i="44"/>
  <c r="F35" i="44" s="1"/>
  <c r="F16" i="44"/>
  <c r="I36" i="44" s="1"/>
  <c r="F17" i="44"/>
  <c r="I37" i="44" s="1"/>
  <c r="F18" i="44"/>
  <c r="I38" i="44" s="1"/>
  <c r="F19" i="44"/>
  <c r="F39" i="44" s="1"/>
  <c r="F20" i="44"/>
  <c r="H40" i="44" s="1"/>
  <c r="M21" i="43"/>
  <c r="L21" i="43"/>
  <c r="K21" i="43"/>
  <c r="M10" i="43"/>
  <c r="L10" i="43"/>
  <c r="K10" i="43"/>
  <c r="M9" i="43"/>
  <c r="L9" i="43"/>
  <c r="K9" i="43"/>
  <c r="J25" i="43"/>
  <c r="J24" i="43"/>
  <c r="J21" i="43"/>
  <c r="J14" i="43"/>
  <c r="H9" i="43"/>
  <c r="I9" i="43"/>
  <c r="G9" i="43"/>
  <c r="J25" i="42"/>
  <c r="J24" i="42"/>
  <c r="J23" i="42"/>
  <c r="J14" i="42"/>
  <c r="J11" i="42"/>
  <c r="M10" i="42"/>
  <c r="L10" i="42"/>
  <c r="K10" i="42"/>
  <c r="K9" i="42"/>
  <c r="L9" i="42"/>
  <c r="M9" i="42"/>
  <c r="I40" i="44"/>
  <c r="G40" i="44"/>
  <c r="F40" i="44"/>
  <c r="G39" i="44"/>
  <c r="F38" i="44"/>
  <c r="G37" i="44"/>
  <c r="H36" i="44"/>
  <c r="G36" i="44"/>
  <c r="F36" i="44"/>
  <c r="G35" i="44"/>
  <c r="H34" i="44"/>
  <c r="I33" i="44"/>
  <c r="H33" i="44"/>
  <c r="I32" i="44"/>
  <c r="H32" i="44"/>
  <c r="F32" i="44"/>
  <c r="I31" i="44"/>
  <c r="H31" i="44"/>
  <c r="G31" i="44"/>
  <c r="F31" i="44"/>
  <c r="K44" i="46"/>
  <c r="L44" i="46"/>
  <c r="M47" i="46"/>
  <c r="L47" i="46"/>
  <c r="K47" i="46"/>
  <c r="M46" i="46"/>
  <c r="L46" i="46"/>
  <c r="K46" i="46"/>
  <c r="K29" i="46"/>
  <c r="L29" i="46"/>
  <c r="K30" i="46"/>
  <c r="L30" i="46"/>
  <c r="K31" i="46"/>
  <c r="L31" i="46"/>
  <c r="K33" i="46"/>
  <c r="L33" i="46"/>
  <c r="K35" i="46"/>
  <c r="L35" i="46"/>
  <c r="K36" i="46"/>
  <c r="L36" i="46"/>
  <c r="K37" i="46"/>
  <c r="L37" i="46"/>
  <c r="K38" i="46"/>
  <c r="L38" i="46"/>
  <c r="K39" i="46"/>
  <c r="L39" i="46"/>
  <c r="K40" i="46"/>
  <c r="L40" i="46"/>
  <c r="K41" i="46"/>
  <c r="L41" i="46"/>
  <c r="K42" i="46"/>
  <c r="L42" i="46"/>
  <c r="K43" i="46"/>
  <c r="L43" i="46"/>
  <c r="K45" i="46"/>
  <c r="L45" i="46"/>
  <c r="M45" i="46"/>
  <c r="M44" i="46"/>
  <c r="M43" i="46"/>
  <c r="M42" i="46"/>
  <c r="M41" i="46"/>
  <c r="M40" i="46"/>
  <c r="M39" i="46"/>
  <c r="M38" i="46"/>
  <c r="M37" i="46"/>
  <c r="M36" i="46"/>
  <c r="M35" i="46"/>
  <c r="M33" i="46"/>
  <c r="M31" i="46"/>
  <c r="M30" i="46"/>
  <c r="M29" i="46"/>
  <c r="F22" i="46"/>
  <c r="F23" i="46"/>
  <c r="F24" i="46"/>
  <c r="F25" i="46"/>
  <c r="F26" i="46"/>
  <c r="F27" i="46"/>
  <c r="F11" i="46"/>
  <c r="F12" i="46"/>
  <c r="J12" i="46" s="1"/>
  <c r="F13" i="46"/>
  <c r="F14" i="46"/>
  <c r="J14" i="46" s="1"/>
  <c r="F15" i="46"/>
  <c r="F16" i="46"/>
  <c r="F17" i="46"/>
  <c r="F18" i="46"/>
  <c r="F19" i="46"/>
  <c r="F20" i="46"/>
  <c r="K11" i="90"/>
  <c r="J11" i="90"/>
  <c r="I11" i="90"/>
  <c r="H11" i="90"/>
  <c r="G11" i="90"/>
  <c r="F11" i="90"/>
  <c r="E11" i="90"/>
  <c r="D11" i="90"/>
  <c r="C11" i="90"/>
  <c r="K10" i="90"/>
  <c r="J10" i="90"/>
  <c r="I10" i="90"/>
  <c r="H10" i="90"/>
  <c r="G10" i="90"/>
  <c r="F10" i="90"/>
  <c r="E10" i="90"/>
  <c r="D10" i="90"/>
  <c r="C10" i="90"/>
  <c r="D9" i="90"/>
  <c r="E9" i="90"/>
  <c r="F9" i="90"/>
  <c r="G9" i="90"/>
  <c r="H9" i="90"/>
  <c r="I9" i="90"/>
  <c r="J9" i="90"/>
  <c r="K9" i="90"/>
  <c r="C9" i="90"/>
  <c r="B60" i="90"/>
  <c r="B59" i="90"/>
  <c r="B58" i="90"/>
  <c r="B53" i="90"/>
  <c r="B52" i="90"/>
  <c r="B51" i="90"/>
  <c r="B46" i="90"/>
  <c r="B45" i="90"/>
  <c r="B44" i="90"/>
  <c r="B39" i="90"/>
  <c r="B38" i="90"/>
  <c r="B37" i="90"/>
  <c r="B32" i="90"/>
  <c r="B31" i="90"/>
  <c r="B30" i="90"/>
  <c r="B25" i="90"/>
  <c r="B24" i="90"/>
  <c r="B23" i="90"/>
  <c r="B18" i="90"/>
  <c r="B17" i="90"/>
  <c r="B16" i="90"/>
  <c r="B11" i="90"/>
  <c r="O59" i="90" l="1"/>
  <c r="R59" i="90"/>
  <c r="N59" i="90"/>
  <c r="U59" i="90"/>
  <c r="Q59" i="90"/>
  <c r="M59" i="90"/>
  <c r="T59" i="90"/>
  <c r="P59" i="90"/>
  <c r="L59" i="90"/>
  <c r="S59" i="90"/>
  <c r="T52" i="90"/>
  <c r="P52" i="90"/>
  <c r="L52" i="90"/>
  <c r="O52" i="90"/>
  <c r="S52" i="90"/>
  <c r="R52" i="90"/>
  <c r="N52" i="90"/>
  <c r="U52" i="90"/>
  <c r="Q52" i="90"/>
  <c r="M52" i="90"/>
  <c r="S45" i="90"/>
  <c r="O45" i="90"/>
  <c r="R45" i="90"/>
  <c r="N45" i="90"/>
  <c r="L45" i="90"/>
  <c r="U45" i="90"/>
  <c r="Q45" i="90"/>
  <c r="M45" i="90"/>
  <c r="T45" i="90"/>
  <c r="P45" i="90"/>
  <c r="U38" i="90"/>
  <c r="Q38" i="90"/>
  <c r="M38" i="90"/>
  <c r="T38" i="90"/>
  <c r="P38" i="90"/>
  <c r="L38" i="90"/>
  <c r="R38" i="90"/>
  <c r="S38" i="90"/>
  <c r="O38" i="90"/>
  <c r="N38" i="90"/>
  <c r="S31" i="90"/>
  <c r="O31" i="90"/>
  <c r="T31" i="90"/>
  <c r="L31" i="90"/>
  <c r="R31" i="90"/>
  <c r="N31" i="90"/>
  <c r="U31" i="90"/>
  <c r="Q31" i="90"/>
  <c r="M31" i="90"/>
  <c r="P31" i="90"/>
  <c r="T24" i="90"/>
  <c r="P24" i="90"/>
  <c r="L24" i="90"/>
  <c r="S24" i="90"/>
  <c r="O24" i="90"/>
  <c r="R24" i="90"/>
  <c r="N24" i="90"/>
  <c r="U24" i="90"/>
  <c r="Q24" i="90"/>
  <c r="M24" i="90"/>
  <c r="T17" i="90"/>
  <c r="P17" i="90"/>
  <c r="L17" i="90"/>
  <c r="O17" i="90"/>
  <c r="Q17" i="90"/>
  <c r="S17" i="90"/>
  <c r="R17" i="90"/>
  <c r="N17" i="90"/>
  <c r="U17" i="90"/>
  <c r="M17" i="90"/>
  <c r="D17" i="55"/>
  <c r="F17" i="55"/>
  <c r="E17" i="54"/>
  <c r="E20" i="54" s="1"/>
  <c r="D12" i="53"/>
  <c r="E19" i="53"/>
  <c r="E24" i="53" s="1"/>
  <c r="E23" i="53"/>
  <c r="F17" i="53"/>
  <c r="F19" i="53"/>
  <c r="F24" i="53" s="1"/>
  <c r="D17" i="53"/>
  <c r="D36" i="54"/>
  <c r="E42" i="51"/>
  <c r="F56" i="50"/>
  <c r="C9" i="48"/>
  <c r="C34" i="48"/>
  <c r="F56" i="55"/>
  <c r="E17" i="55"/>
  <c r="E40" i="55"/>
  <c r="C16" i="55"/>
  <c r="C11" i="55"/>
  <c r="E16" i="54"/>
  <c r="E18" i="54"/>
  <c r="F56" i="54"/>
  <c r="F16" i="54"/>
  <c r="F17" i="54"/>
  <c r="F18" i="54"/>
  <c r="D16" i="54"/>
  <c r="D17" i="54"/>
  <c r="D22" i="54" s="1"/>
  <c r="D18" i="54"/>
  <c r="D24" i="54" s="1"/>
  <c r="E17" i="53"/>
  <c r="C9" i="53"/>
  <c r="C16" i="53" s="1"/>
  <c r="C11" i="53"/>
  <c r="C18" i="53" s="1"/>
  <c r="C36" i="53"/>
  <c r="F36" i="53"/>
  <c r="F18" i="53"/>
  <c r="F56" i="52"/>
  <c r="E42" i="52"/>
  <c r="F16" i="51"/>
  <c r="F56" i="51"/>
  <c r="D16" i="51"/>
  <c r="D36" i="50"/>
  <c r="D42" i="50" s="1"/>
  <c r="E34" i="50"/>
  <c r="E42" i="50" s="1"/>
  <c r="D24" i="69"/>
  <c r="E24" i="69"/>
  <c r="B24" i="69"/>
  <c r="B18" i="69"/>
  <c r="E38" i="55"/>
  <c r="F60" i="55"/>
  <c r="F58" i="55"/>
  <c r="E42" i="55"/>
  <c r="E12" i="55"/>
  <c r="E19" i="55" s="1"/>
  <c r="E13" i="55"/>
  <c r="E21" i="55" s="1"/>
  <c r="E14" i="55"/>
  <c r="E23" i="55" s="1"/>
  <c r="F42" i="55"/>
  <c r="F35" i="55"/>
  <c r="C48" i="55"/>
  <c r="C55" i="55" s="1"/>
  <c r="C49" i="55"/>
  <c r="C57" i="55" s="1"/>
  <c r="C50" i="55"/>
  <c r="C59" i="55" s="1"/>
  <c r="C52" i="55"/>
  <c r="C53" i="55"/>
  <c r="C54" i="55"/>
  <c r="F12" i="55"/>
  <c r="F19" i="55" s="1"/>
  <c r="F13" i="55"/>
  <c r="F21" i="55" s="1"/>
  <c r="F14" i="55"/>
  <c r="F23" i="55" s="1"/>
  <c r="C30" i="55"/>
  <c r="C37" i="55" s="1"/>
  <c r="C31" i="55"/>
  <c r="C39" i="55" s="1"/>
  <c r="C32" i="55"/>
  <c r="C41" i="55" s="1"/>
  <c r="C34" i="55"/>
  <c r="C35" i="55"/>
  <c r="D53" i="55"/>
  <c r="C13" i="55"/>
  <c r="C21" i="55" s="1"/>
  <c r="D42" i="55"/>
  <c r="D35" i="55"/>
  <c r="D40" i="55" s="1"/>
  <c r="E53" i="55"/>
  <c r="D12" i="55"/>
  <c r="D19" i="55" s="1"/>
  <c r="D13" i="55"/>
  <c r="D21" i="55" s="1"/>
  <c r="D14" i="55"/>
  <c r="D23" i="55" s="1"/>
  <c r="F22" i="54"/>
  <c r="E38" i="54"/>
  <c r="F60" i="54"/>
  <c r="F58" i="54"/>
  <c r="E22" i="54"/>
  <c r="E42" i="54"/>
  <c r="E40" i="54"/>
  <c r="E12" i="54"/>
  <c r="E19" i="54" s="1"/>
  <c r="E13" i="54"/>
  <c r="E21" i="54" s="1"/>
  <c r="E14" i="54"/>
  <c r="E23" i="54" s="1"/>
  <c r="F34" i="54"/>
  <c r="F35" i="54"/>
  <c r="F36" i="54"/>
  <c r="C48" i="54"/>
  <c r="C55" i="54" s="1"/>
  <c r="C49" i="54"/>
  <c r="C57" i="54" s="1"/>
  <c r="C50" i="54"/>
  <c r="C59" i="54" s="1"/>
  <c r="C52" i="54"/>
  <c r="C53" i="54"/>
  <c r="C54" i="54"/>
  <c r="F12" i="54"/>
  <c r="F19" i="54" s="1"/>
  <c r="F13" i="54"/>
  <c r="F21" i="54" s="1"/>
  <c r="F14" i="54"/>
  <c r="F23" i="54" s="1"/>
  <c r="C30" i="54"/>
  <c r="C37" i="54" s="1"/>
  <c r="C32" i="54"/>
  <c r="C41" i="54" s="1"/>
  <c r="C34" i="54"/>
  <c r="C35" i="54"/>
  <c r="D52" i="54"/>
  <c r="D53" i="54"/>
  <c r="D54" i="54"/>
  <c r="C12" i="54"/>
  <c r="C19" i="54" s="1"/>
  <c r="C13" i="54"/>
  <c r="C21" i="54" s="1"/>
  <c r="C14" i="54"/>
  <c r="C23" i="54" s="1"/>
  <c r="D34" i="54"/>
  <c r="D42" i="54" s="1"/>
  <c r="D35" i="54"/>
  <c r="E52" i="54"/>
  <c r="E53" i="54"/>
  <c r="E54" i="54"/>
  <c r="D12" i="54"/>
  <c r="D19" i="54" s="1"/>
  <c r="D13" i="54"/>
  <c r="D21" i="54" s="1"/>
  <c r="D14" i="54"/>
  <c r="D23" i="54" s="1"/>
  <c r="F22" i="53"/>
  <c r="E13" i="53"/>
  <c r="E21" i="53" s="1"/>
  <c r="F35" i="53"/>
  <c r="C48" i="53"/>
  <c r="C55" i="53" s="1"/>
  <c r="C49" i="53"/>
  <c r="C57" i="53" s="1"/>
  <c r="C50" i="53"/>
  <c r="C59" i="53" s="1"/>
  <c r="C52" i="53"/>
  <c r="C53" i="53"/>
  <c r="C54" i="53"/>
  <c r="F13" i="53"/>
  <c r="F21" i="53" s="1"/>
  <c r="C30" i="53"/>
  <c r="C37" i="53" s="1"/>
  <c r="C31" i="53"/>
  <c r="C39" i="53" s="1"/>
  <c r="C32" i="53"/>
  <c r="C41" i="53" s="1"/>
  <c r="C34" i="53"/>
  <c r="C35" i="53"/>
  <c r="D53" i="53"/>
  <c r="D54" i="53"/>
  <c r="C13" i="53"/>
  <c r="C21" i="53" s="1"/>
  <c r="D35" i="53"/>
  <c r="D40" i="53" s="1"/>
  <c r="E53" i="53"/>
  <c r="E54" i="53"/>
  <c r="E40" i="53"/>
  <c r="F60" i="52"/>
  <c r="F58" i="52"/>
  <c r="D42" i="52"/>
  <c r="E12" i="52"/>
  <c r="E19" i="52" s="1"/>
  <c r="E13" i="52"/>
  <c r="E21" i="52" s="1"/>
  <c r="E14" i="52"/>
  <c r="E23" i="52" s="1"/>
  <c r="F34" i="52"/>
  <c r="F35" i="52"/>
  <c r="F36" i="52"/>
  <c r="C48" i="52"/>
  <c r="C55" i="52" s="1"/>
  <c r="C49" i="52"/>
  <c r="C57" i="52" s="1"/>
  <c r="C50" i="52"/>
  <c r="C59" i="52" s="1"/>
  <c r="C52" i="52"/>
  <c r="C53" i="52"/>
  <c r="C54" i="52"/>
  <c r="F12" i="52"/>
  <c r="F19" i="52" s="1"/>
  <c r="F13" i="52"/>
  <c r="F21" i="52" s="1"/>
  <c r="F14" i="52"/>
  <c r="F23" i="52" s="1"/>
  <c r="C30" i="52"/>
  <c r="C37" i="52" s="1"/>
  <c r="C31" i="52"/>
  <c r="C39" i="52" s="1"/>
  <c r="C35" i="52"/>
  <c r="D52" i="52"/>
  <c r="D56" i="52" s="1"/>
  <c r="D54" i="52"/>
  <c r="C9" i="52"/>
  <c r="C16" i="52" s="1"/>
  <c r="C10" i="52"/>
  <c r="F17" i="52" s="1"/>
  <c r="C11" i="52"/>
  <c r="E18" i="52" s="1"/>
  <c r="D35" i="52"/>
  <c r="D38" i="52" s="1"/>
  <c r="E52" i="52"/>
  <c r="E56" i="52" s="1"/>
  <c r="E54" i="52"/>
  <c r="D12" i="52"/>
  <c r="D19" i="52" s="1"/>
  <c r="D13" i="52"/>
  <c r="D21" i="52" s="1"/>
  <c r="D14" i="52"/>
  <c r="D23" i="52" s="1"/>
  <c r="E40" i="52"/>
  <c r="F60" i="51"/>
  <c r="F58" i="51"/>
  <c r="D42" i="51"/>
  <c r="E12" i="51"/>
  <c r="E19" i="51" s="1"/>
  <c r="E13" i="51"/>
  <c r="E21" i="51" s="1"/>
  <c r="E14" i="51"/>
  <c r="E23" i="51" s="1"/>
  <c r="F34" i="51"/>
  <c r="F35" i="51"/>
  <c r="F36" i="51"/>
  <c r="C48" i="51"/>
  <c r="C55" i="51" s="1"/>
  <c r="C49" i="51"/>
  <c r="C57" i="51" s="1"/>
  <c r="C50" i="51"/>
  <c r="C59" i="51" s="1"/>
  <c r="C52" i="51"/>
  <c r="C53" i="51"/>
  <c r="C54" i="51"/>
  <c r="F12" i="51"/>
  <c r="F19" i="51" s="1"/>
  <c r="F13" i="51"/>
  <c r="F21" i="51" s="1"/>
  <c r="F14" i="51"/>
  <c r="F23" i="51" s="1"/>
  <c r="C30" i="51"/>
  <c r="C37" i="51" s="1"/>
  <c r="C31" i="51"/>
  <c r="C39" i="51" s="1"/>
  <c r="C35" i="51"/>
  <c r="D52" i="51"/>
  <c r="D56" i="51" s="1"/>
  <c r="D54" i="51"/>
  <c r="C10" i="51"/>
  <c r="D17" i="51" s="1"/>
  <c r="C11" i="51"/>
  <c r="D35" i="51"/>
  <c r="D38" i="51" s="1"/>
  <c r="E52" i="51"/>
  <c r="E56" i="51" s="1"/>
  <c r="E54" i="51"/>
  <c r="D12" i="51"/>
  <c r="D19" i="51" s="1"/>
  <c r="D13" i="51"/>
  <c r="D21" i="51" s="1"/>
  <c r="D14" i="51"/>
  <c r="D23" i="51" s="1"/>
  <c r="E40" i="51"/>
  <c r="F60" i="50"/>
  <c r="F58" i="50"/>
  <c r="E12" i="50"/>
  <c r="E19" i="50" s="1"/>
  <c r="E13" i="50"/>
  <c r="E21" i="50" s="1"/>
  <c r="E14" i="50"/>
  <c r="E23" i="50" s="1"/>
  <c r="F34" i="50"/>
  <c r="F35" i="50"/>
  <c r="F36" i="50"/>
  <c r="C48" i="50"/>
  <c r="C55" i="50" s="1"/>
  <c r="C49" i="50"/>
  <c r="C57" i="50" s="1"/>
  <c r="C50" i="50"/>
  <c r="C59" i="50" s="1"/>
  <c r="C52" i="50"/>
  <c r="C53" i="50"/>
  <c r="C54" i="50"/>
  <c r="F12" i="50"/>
  <c r="F19" i="50" s="1"/>
  <c r="F13" i="50"/>
  <c r="F21" i="50" s="1"/>
  <c r="F14" i="50"/>
  <c r="F23" i="50" s="1"/>
  <c r="C30" i="50"/>
  <c r="C37" i="50" s="1"/>
  <c r="C31" i="50"/>
  <c r="C39" i="50" s="1"/>
  <c r="C35" i="50"/>
  <c r="D52" i="50"/>
  <c r="D56" i="50" s="1"/>
  <c r="D54" i="50"/>
  <c r="C9" i="50"/>
  <c r="C16" i="50" s="1"/>
  <c r="C10" i="50"/>
  <c r="F17" i="50" s="1"/>
  <c r="C11" i="50"/>
  <c r="E18" i="50" s="1"/>
  <c r="D35" i="50"/>
  <c r="D38" i="50" s="1"/>
  <c r="E52" i="50"/>
  <c r="E56" i="50" s="1"/>
  <c r="E54" i="50"/>
  <c r="D12" i="50"/>
  <c r="D19" i="50" s="1"/>
  <c r="D13" i="50"/>
  <c r="D21" i="50" s="1"/>
  <c r="D14" i="50"/>
  <c r="D23" i="50" s="1"/>
  <c r="E40" i="50"/>
  <c r="F14" i="48"/>
  <c r="F23" i="48" s="1"/>
  <c r="E50" i="48"/>
  <c r="E59" i="48" s="1"/>
  <c r="D52" i="48"/>
  <c r="C52" i="48"/>
  <c r="F52" i="48"/>
  <c r="E9" i="48"/>
  <c r="E11" i="48"/>
  <c r="E34" i="48"/>
  <c r="E30" i="48"/>
  <c r="E37" i="48" s="1"/>
  <c r="E32" i="48"/>
  <c r="E41" i="48" s="1"/>
  <c r="E49" i="48"/>
  <c r="E57" i="48" s="1"/>
  <c r="E52" i="48"/>
  <c r="D12" i="48"/>
  <c r="D19" i="48" s="1"/>
  <c r="D14" i="48"/>
  <c r="D23" i="48" s="1"/>
  <c r="E31" i="48"/>
  <c r="E39" i="48" s="1"/>
  <c r="E54" i="48"/>
  <c r="E48" i="48"/>
  <c r="E55" i="48" s="1"/>
  <c r="D13" i="48"/>
  <c r="D21" i="48" s="1"/>
  <c r="I8" i="98"/>
  <c r="J9" i="98"/>
  <c r="H35" i="44"/>
  <c r="F37" i="44"/>
  <c r="J20" i="44"/>
  <c r="J14" i="44"/>
  <c r="J17" i="44"/>
  <c r="I34" i="44"/>
  <c r="G38" i="44"/>
  <c r="F33" i="44"/>
  <c r="F34" i="44"/>
  <c r="H37" i="44"/>
  <c r="H38" i="44"/>
  <c r="H39" i="44"/>
  <c r="I35" i="44"/>
  <c r="I39" i="44"/>
  <c r="B10" i="90"/>
  <c r="L10" i="90" s="1"/>
  <c r="B19" i="90"/>
  <c r="B9" i="90"/>
  <c r="D8" i="20"/>
  <c r="E8" i="20"/>
  <c r="F8" i="20"/>
  <c r="G8" i="20"/>
  <c r="H8" i="20"/>
  <c r="I8" i="20"/>
  <c r="J8" i="20"/>
  <c r="K8" i="20"/>
  <c r="C8" i="20"/>
  <c r="P61" i="90" l="1"/>
  <c r="P62" i="90"/>
  <c r="U61" i="90"/>
  <c r="U62" i="90"/>
  <c r="T61" i="90"/>
  <c r="T62" i="90"/>
  <c r="N61" i="90"/>
  <c r="N62" i="90"/>
  <c r="S61" i="90"/>
  <c r="S62" i="90"/>
  <c r="M61" i="90"/>
  <c r="M62" i="90"/>
  <c r="R61" i="90"/>
  <c r="R62" i="90"/>
  <c r="Q61" i="90"/>
  <c r="Q62" i="90"/>
  <c r="O61" i="90"/>
  <c r="O62" i="90"/>
  <c r="Q54" i="90"/>
  <c r="Q55" i="90"/>
  <c r="U54" i="90"/>
  <c r="U55" i="90"/>
  <c r="O54" i="90"/>
  <c r="O55" i="90"/>
  <c r="N54" i="90"/>
  <c r="N55" i="90"/>
  <c r="M54" i="90"/>
  <c r="M55" i="90"/>
  <c r="R54" i="90"/>
  <c r="R55" i="90"/>
  <c r="P54" i="90"/>
  <c r="P55" i="90"/>
  <c r="S54" i="90"/>
  <c r="S55" i="90"/>
  <c r="T54" i="90"/>
  <c r="T55" i="90"/>
  <c r="M47" i="90"/>
  <c r="M48" i="90"/>
  <c r="Q47" i="90"/>
  <c r="Q48" i="90"/>
  <c r="R47" i="90"/>
  <c r="R48" i="90"/>
  <c r="N47" i="90"/>
  <c r="N48" i="90"/>
  <c r="P47" i="90"/>
  <c r="P48" i="90"/>
  <c r="U47" i="90"/>
  <c r="U48" i="90"/>
  <c r="O47" i="90"/>
  <c r="O48" i="90"/>
  <c r="T47" i="90"/>
  <c r="T48" i="90"/>
  <c r="S47" i="90"/>
  <c r="S48" i="90"/>
  <c r="S40" i="90"/>
  <c r="S41" i="90"/>
  <c r="R40" i="90"/>
  <c r="R41" i="90"/>
  <c r="M40" i="90"/>
  <c r="M41" i="90"/>
  <c r="N40" i="90"/>
  <c r="N41" i="90"/>
  <c r="Q40" i="90"/>
  <c r="Q41" i="90"/>
  <c r="T40" i="90"/>
  <c r="T41" i="90"/>
  <c r="O40" i="90"/>
  <c r="O41" i="90"/>
  <c r="P40" i="90"/>
  <c r="P41" i="90"/>
  <c r="U40" i="90"/>
  <c r="U41" i="90"/>
  <c r="Q33" i="90"/>
  <c r="Q34" i="90"/>
  <c r="U33" i="90"/>
  <c r="U34" i="90"/>
  <c r="T33" i="90"/>
  <c r="T34" i="90"/>
  <c r="P33" i="90"/>
  <c r="P34" i="90"/>
  <c r="N33" i="90"/>
  <c r="N34" i="90"/>
  <c r="O33" i="90"/>
  <c r="O34" i="90"/>
  <c r="M33" i="90"/>
  <c r="M34" i="90"/>
  <c r="R33" i="90"/>
  <c r="R34" i="90"/>
  <c r="S33" i="90"/>
  <c r="S34" i="90"/>
  <c r="Q26" i="90"/>
  <c r="Q27" i="90"/>
  <c r="U26" i="90"/>
  <c r="U27" i="90"/>
  <c r="S26" i="90"/>
  <c r="S27" i="90"/>
  <c r="N26" i="90"/>
  <c r="N27" i="90"/>
  <c r="M26" i="90"/>
  <c r="M27" i="90"/>
  <c r="R26" i="90"/>
  <c r="R27" i="90"/>
  <c r="P26" i="90"/>
  <c r="P27" i="90"/>
  <c r="O26" i="90"/>
  <c r="O27" i="90"/>
  <c r="T26" i="90"/>
  <c r="T27" i="90"/>
  <c r="P10" i="90"/>
  <c r="R19" i="90"/>
  <c r="R20" i="90"/>
  <c r="N10" i="90"/>
  <c r="S10" i="90"/>
  <c r="M19" i="90"/>
  <c r="M20" i="90"/>
  <c r="S19" i="90"/>
  <c r="S20" i="90"/>
  <c r="P19" i="90"/>
  <c r="P20" i="90"/>
  <c r="M10" i="90"/>
  <c r="O10" i="90"/>
  <c r="U19" i="90"/>
  <c r="U20" i="90"/>
  <c r="Q19" i="90"/>
  <c r="Q20" i="90"/>
  <c r="T19" i="90"/>
  <c r="T20" i="90"/>
  <c r="Q10" i="90"/>
  <c r="U10" i="90"/>
  <c r="N19" i="90"/>
  <c r="N20" i="90"/>
  <c r="O19" i="90"/>
  <c r="O20" i="90"/>
  <c r="R10" i="90"/>
  <c r="T10" i="90"/>
  <c r="D20" i="54"/>
  <c r="D19" i="53"/>
  <c r="D24" i="53" s="1"/>
  <c r="D23" i="53"/>
  <c r="C12" i="55"/>
  <c r="C19" i="55" s="1"/>
  <c r="E24" i="54"/>
  <c r="F20" i="54"/>
  <c r="F24" i="54"/>
  <c r="C12" i="53"/>
  <c r="C19" i="53" s="1"/>
  <c r="C14" i="53"/>
  <c r="E18" i="53"/>
  <c r="E22" i="53" s="1"/>
  <c r="D18" i="53"/>
  <c r="D22" i="53" s="1"/>
  <c r="D56" i="55"/>
  <c r="E16" i="55"/>
  <c r="E20" i="55" s="1"/>
  <c r="C14" i="55"/>
  <c r="C23" i="55" s="1"/>
  <c r="F38" i="55"/>
  <c r="D18" i="55"/>
  <c r="F18" i="55"/>
  <c r="E18" i="55"/>
  <c r="D16" i="55"/>
  <c r="D20" i="55" s="1"/>
  <c r="F16" i="55"/>
  <c r="F20" i="55" s="1"/>
  <c r="D56" i="54"/>
  <c r="D38" i="54"/>
  <c r="D20" i="51"/>
  <c r="F38" i="51"/>
  <c r="E38" i="50"/>
  <c r="E60" i="55"/>
  <c r="E58" i="55"/>
  <c r="D38" i="55"/>
  <c r="E56" i="55"/>
  <c r="D60" i="55"/>
  <c r="D58" i="55"/>
  <c r="F40" i="55"/>
  <c r="D40" i="54"/>
  <c r="F38" i="54"/>
  <c r="E60" i="54"/>
  <c r="E58" i="54"/>
  <c r="E56" i="54"/>
  <c r="D60" i="54"/>
  <c r="D58" i="54"/>
  <c r="F42" i="54"/>
  <c r="F40" i="54"/>
  <c r="F40" i="53"/>
  <c r="D60" i="52"/>
  <c r="D58" i="52"/>
  <c r="F38" i="52"/>
  <c r="F16" i="52"/>
  <c r="F20" i="52" s="1"/>
  <c r="C18" i="52"/>
  <c r="C14" i="52"/>
  <c r="C23" i="52" s="1"/>
  <c r="C13" i="52"/>
  <c r="C21" i="52" s="1"/>
  <c r="D17" i="52"/>
  <c r="F18" i="52"/>
  <c r="E60" i="52"/>
  <c r="E58" i="52"/>
  <c r="C17" i="52"/>
  <c r="C12" i="52"/>
  <c r="C19" i="52" s="1"/>
  <c r="D40" i="52"/>
  <c r="E16" i="52"/>
  <c r="E24" i="52" s="1"/>
  <c r="E17" i="52"/>
  <c r="E20" i="52" s="1"/>
  <c r="F42" i="52"/>
  <c r="F40" i="52"/>
  <c r="D18" i="52"/>
  <c r="D16" i="52"/>
  <c r="C18" i="51"/>
  <c r="C14" i="51"/>
  <c r="C23" i="51" s="1"/>
  <c r="C13" i="51"/>
  <c r="C21" i="51" s="1"/>
  <c r="D40" i="51"/>
  <c r="E60" i="51"/>
  <c r="E58" i="51"/>
  <c r="C17" i="51"/>
  <c r="C12" i="51"/>
  <c r="C19" i="51" s="1"/>
  <c r="F42" i="51"/>
  <c r="F40" i="51"/>
  <c r="D18" i="51"/>
  <c r="F18" i="51"/>
  <c r="D60" i="51"/>
  <c r="D58" i="51"/>
  <c r="E18" i="51"/>
  <c r="F17" i="51"/>
  <c r="F20" i="51" s="1"/>
  <c r="E17" i="51"/>
  <c r="E20" i="51" s="1"/>
  <c r="D58" i="50"/>
  <c r="F38" i="50"/>
  <c r="F16" i="50"/>
  <c r="F20" i="50" s="1"/>
  <c r="C18" i="50"/>
  <c r="C14" i="50"/>
  <c r="C23" i="50" s="1"/>
  <c r="C13" i="50"/>
  <c r="C21" i="50" s="1"/>
  <c r="D17" i="50"/>
  <c r="F18" i="50"/>
  <c r="E60" i="50"/>
  <c r="E58" i="50"/>
  <c r="C17" i="50"/>
  <c r="C12" i="50"/>
  <c r="C19" i="50" s="1"/>
  <c r="D40" i="50"/>
  <c r="E16" i="50"/>
  <c r="E24" i="50" s="1"/>
  <c r="E17" i="50"/>
  <c r="F42" i="50"/>
  <c r="F40" i="50"/>
  <c r="D18" i="50"/>
  <c r="D16" i="50"/>
  <c r="F36" i="48"/>
  <c r="C32" i="48"/>
  <c r="C41" i="48" s="1"/>
  <c r="C11" i="48"/>
  <c r="D36" i="48"/>
  <c r="E14" i="48"/>
  <c r="E23" i="48" s="1"/>
  <c r="E13" i="48"/>
  <c r="E21" i="48" s="1"/>
  <c r="E12" i="48"/>
  <c r="E19" i="48" s="1"/>
  <c r="E36" i="48"/>
  <c r="F56" i="48"/>
  <c r="D56" i="48"/>
  <c r="C48" i="48"/>
  <c r="C55" i="48" s="1"/>
  <c r="E60" i="48"/>
  <c r="F34" i="48"/>
  <c r="D34" i="48"/>
  <c r="E56" i="48"/>
  <c r="D54" i="48"/>
  <c r="C54" i="48"/>
  <c r="C49" i="48"/>
  <c r="C57" i="48" s="1"/>
  <c r="F54" i="48"/>
  <c r="C50" i="48"/>
  <c r="C59" i="48" s="1"/>
  <c r="P17" i="100"/>
  <c r="O17" i="100"/>
  <c r="N17" i="100"/>
  <c r="M17" i="100"/>
  <c r="P16" i="100"/>
  <c r="O16" i="100"/>
  <c r="N16" i="100"/>
  <c r="M16" i="100"/>
  <c r="P15" i="100"/>
  <c r="O15" i="100"/>
  <c r="N15" i="100"/>
  <c r="M15" i="100"/>
  <c r="P14" i="100"/>
  <c r="O14" i="100"/>
  <c r="N14" i="100"/>
  <c r="M14" i="100"/>
  <c r="P13" i="100"/>
  <c r="O13" i="100"/>
  <c r="N13" i="100"/>
  <c r="M13" i="100"/>
  <c r="P12" i="100"/>
  <c r="O12" i="100"/>
  <c r="N12" i="100"/>
  <c r="M12" i="100"/>
  <c r="P11" i="100"/>
  <c r="O11" i="100"/>
  <c r="N11" i="100"/>
  <c r="M11" i="100"/>
  <c r="G17" i="100"/>
  <c r="G16" i="100"/>
  <c r="K25" i="100" s="1"/>
  <c r="G15" i="100"/>
  <c r="K24" i="100" s="1"/>
  <c r="G14" i="100"/>
  <c r="K23" i="100" s="1"/>
  <c r="G13" i="100"/>
  <c r="G12" i="100"/>
  <c r="K21" i="100" s="1"/>
  <c r="G11" i="100"/>
  <c r="K20" i="100" s="1"/>
  <c r="K10" i="100"/>
  <c r="J10" i="100"/>
  <c r="I10" i="100"/>
  <c r="H10" i="100"/>
  <c r="D10" i="98"/>
  <c r="G10" i="98"/>
  <c r="J10" i="98"/>
  <c r="K10" i="98"/>
  <c r="L10" i="98"/>
  <c r="D11" i="98"/>
  <c r="J11" i="98"/>
  <c r="K11" i="98"/>
  <c r="L11" i="98"/>
  <c r="D12" i="98"/>
  <c r="J12" i="98"/>
  <c r="M12" i="98" s="1"/>
  <c r="K12" i="98"/>
  <c r="L12" i="98"/>
  <c r="D13" i="98"/>
  <c r="G13" i="98"/>
  <c r="J13" i="98"/>
  <c r="K13" i="98"/>
  <c r="L13" i="98"/>
  <c r="D20" i="98"/>
  <c r="J20" i="98"/>
  <c r="K20" i="98"/>
  <c r="L20" i="98"/>
  <c r="D21" i="98"/>
  <c r="G21" i="98"/>
  <c r="J21" i="98"/>
  <c r="K21" i="98"/>
  <c r="L21" i="98"/>
  <c r="D22" i="98"/>
  <c r="G22" i="98"/>
  <c r="J22" i="98"/>
  <c r="K22" i="98"/>
  <c r="L22" i="98"/>
  <c r="D23" i="98"/>
  <c r="G23" i="98"/>
  <c r="J23" i="98"/>
  <c r="K23" i="98"/>
  <c r="L23" i="98"/>
  <c r="D24" i="98"/>
  <c r="G24" i="98"/>
  <c r="J24" i="98"/>
  <c r="K24" i="98"/>
  <c r="L24" i="98"/>
  <c r="D25" i="98"/>
  <c r="G25" i="98"/>
  <c r="J25" i="98"/>
  <c r="K25" i="98"/>
  <c r="L25" i="98"/>
  <c r="J26" i="98"/>
  <c r="Q12" i="90" l="1"/>
  <c r="Q13" i="90"/>
  <c r="M12" i="90"/>
  <c r="M13" i="90"/>
  <c r="N12" i="90"/>
  <c r="N13" i="90"/>
  <c r="T13" i="90"/>
  <c r="T12" i="90"/>
  <c r="P13" i="90"/>
  <c r="P12" i="90"/>
  <c r="R12" i="90"/>
  <c r="R13" i="90"/>
  <c r="U12" i="90"/>
  <c r="U13" i="90"/>
  <c r="O13" i="90"/>
  <c r="O12" i="90"/>
  <c r="S12" i="90"/>
  <c r="S13" i="90"/>
  <c r="G23" i="100"/>
  <c r="H20" i="100"/>
  <c r="H21" i="100"/>
  <c r="H22" i="100"/>
  <c r="H23" i="100"/>
  <c r="H24" i="100"/>
  <c r="H25" i="100"/>
  <c r="H26" i="100"/>
  <c r="G20" i="100"/>
  <c r="G24" i="100"/>
  <c r="I20" i="100"/>
  <c r="I21" i="100"/>
  <c r="I22" i="100"/>
  <c r="I23" i="100"/>
  <c r="I24" i="100"/>
  <c r="I25" i="100"/>
  <c r="I26" i="100"/>
  <c r="G21" i="100"/>
  <c r="G25" i="100"/>
  <c r="J20" i="100"/>
  <c r="J21" i="100"/>
  <c r="J22" i="100"/>
  <c r="J23" i="100"/>
  <c r="J24" i="100"/>
  <c r="J25" i="100"/>
  <c r="J26" i="100"/>
  <c r="G22" i="100"/>
  <c r="G26" i="100"/>
  <c r="K22" i="100"/>
  <c r="K26" i="100"/>
  <c r="F22" i="55"/>
  <c r="F24" i="55"/>
  <c r="D24" i="55"/>
  <c r="D22" i="55"/>
  <c r="E22" i="55"/>
  <c r="E24" i="55"/>
  <c r="E20" i="50"/>
  <c r="D24" i="52"/>
  <c r="D22" i="52"/>
  <c r="F24" i="52"/>
  <c r="F22" i="52"/>
  <c r="E22" i="52"/>
  <c r="D20" i="52"/>
  <c r="F24" i="51"/>
  <c r="F22" i="51"/>
  <c r="E24" i="51"/>
  <c r="E22" i="51"/>
  <c r="D24" i="51"/>
  <c r="D22" i="51"/>
  <c r="D20" i="50"/>
  <c r="E22" i="50"/>
  <c r="D24" i="50"/>
  <c r="D22" i="50"/>
  <c r="F24" i="50"/>
  <c r="F22" i="50"/>
  <c r="D60" i="48"/>
  <c r="D58" i="48"/>
  <c r="C16" i="48"/>
  <c r="D16" i="48"/>
  <c r="F16" i="48"/>
  <c r="C18" i="48"/>
  <c r="C14" i="48"/>
  <c r="C23" i="48" s="1"/>
  <c r="D18" i="48"/>
  <c r="F18" i="48"/>
  <c r="E16" i="48"/>
  <c r="E18" i="48"/>
  <c r="E42" i="48"/>
  <c r="F60" i="48"/>
  <c r="F58" i="48"/>
  <c r="E58" i="48"/>
  <c r="D42" i="48"/>
  <c r="F42" i="48"/>
  <c r="M10" i="98"/>
  <c r="M21" i="98"/>
  <c r="M22" i="98"/>
  <c r="M23" i="98"/>
  <c r="M25" i="98"/>
  <c r="M24" i="98"/>
  <c r="M11" i="98"/>
  <c r="M13" i="98"/>
  <c r="G10" i="100"/>
  <c r="M20" i="98"/>
  <c r="G19" i="100" l="1"/>
  <c r="K19" i="100"/>
  <c r="H19" i="100"/>
  <c r="I19" i="100"/>
  <c r="J19" i="100"/>
  <c r="D24" i="48"/>
  <c r="E24" i="48"/>
  <c r="F24" i="48"/>
  <c r="B11" i="99" l="1"/>
  <c r="B10" i="99"/>
  <c r="D19" i="99" s="1"/>
  <c r="D11" i="99"/>
  <c r="L13" i="6"/>
  <c r="L12" i="6"/>
  <c r="L11" i="6"/>
  <c r="L10" i="6"/>
  <c r="L9" i="6"/>
  <c r="L8" i="6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13" i="2"/>
  <c r="L12" i="2"/>
  <c r="L11" i="2"/>
  <c r="L10" i="2"/>
  <c r="L9" i="2"/>
  <c r="L8" i="2"/>
  <c r="L7" i="2"/>
  <c r="C19" i="99" l="1"/>
  <c r="C21" i="101"/>
  <c r="B20" i="101"/>
  <c r="B19" i="101"/>
  <c r="C29" i="107" l="1"/>
  <c r="G19" i="107"/>
  <c r="C21" i="106"/>
  <c r="D21" i="106"/>
  <c r="E21" i="106"/>
  <c r="F21" i="106"/>
  <c r="K39" i="107" l="1"/>
  <c r="J39" i="107"/>
  <c r="I39" i="107"/>
  <c r="H39" i="107"/>
  <c r="G39" i="107"/>
  <c r="K47" i="104"/>
  <c r="J47" i="104"/>
  <c r="I47" i="104"/>
  <c r="H47" i="104"/>
  <c r="K46" i="104"/>
  <c r="J46" i="104"/>
  <c r="I46" i="104"/>
  <c r="H46" i="104"/>
  <c r="K45" i="104"/>
  <c r="J45" i="104"/>
  <c r="I45" i="104"/>
  <c r="H45" i="104"/>
  <c r="K44" i="104"/>
  <c r="J44" i="104"/>
  <c r="I44" i="104"/>
  <c r="H44" i="104"/>
  <c r="K43" i="104"/>
  <c r="J43" i="104"/>
  <c r="I43" i="104"/>
  <c r="H43" i="104"/>
  <c r="K42" i="104"/>
  <c r="J42" i="104"/>
  <c r="I42" i="104"/>
  <c r="H42" i="104"/>
  <c r="K41" i="104"/>
  <c r="J41" i="104"/>
  <c r="I41" i="104"/>
  <c r="H41" i="104"/>
  <c r="K40" i="104"/>
  <c r="J40" i="104"/>
  <c r="I40" i="104"/>
  <c r="H40" i="104"/>
  <c r="K39" i="104"/>
  <c r="J39" i="104"/>
  <c r="I39" i="104"/>
  <c r="H39" i="104"/>
  <c r="K38" i="104"/>
  <c r="J38" i="104"/>
  <c r="I38" i="104"/>
  <c r="H38" i="104"/>
  <c r="K37" i="104"/>
  <c r="J37" i="104"/>
  <c r="I37" i="104"/>
  <c r="H37" i="104"/>
  <c r="K36" i="104"/>
  <c r="J36" i="104"/>
  <c r="I36" i="104"/>
  <c r="H36" i="104"/>
  <c r="K35" i="104"/>
  <c r="J35" i="104"/>
  <c r="I35" i="104"/>
  <c r="H35" i="104"/>
  <c r="K34" i="104"/>
  <c r="J34" i="104"/>
  <c r="I34" i="104"/>
  <c r="H34" i="104"/>
  <c r="K33" i="104"/>
  <c r="J33" i="104"/>
  <c r="I33" i="104"/>
  <c r="H33" i="104"/>
  <c r="K32" i="104"/>
  <c r="J32" i="104"/>
  <c r="I32" i="104"/>
  <c r="H32" i="104"/>
  <c r="K31" i="104"/>
  <c r="J31" i="104"/>
  <c r="I31" i="104"/>
  <c r="H31" i="104"/>
  <c r="K30" i="104"/>
  <c r="J30" i="104"/>
  <c r="I30" i="104"/>
  <c r="H30" i="104"/>
  <c r="K29" i="104"/>
  <c r="J29" i="104"/>
  <c r="I29" i="104"/>
  <c r="H29" i="104"/>
  <c r="G47" i="104"/>
  <c r="G46" i="104"/>
  <c r="G45" i="104"/>
  <c r="G44" i="104"/>
  <c r="G43" i="104"/>
  <c r="G42" i="104"/>
  <c r="G41" i="104"/>
  <c r="G40" i="104"/>
  <c r="G39" i="104"/>
  <c r="G38" i="104"/>
  <c r="G37" i="104"/>
  <c r="G36" i="104"/>
  <c r="G35" i="104"/>
  <c r="G34" i="104"/>
  <c r="G33" i="104"/>
  <c r="G32" i="104"/>
  <c r="G31" i="104"/>
  <c r="G30" i="104"/>
  <c r="G29" i="104"/>
  <c r="G49" i="103"/>
  <c r="O46" i="5" l="1"/>
  <c r="O45" i="5"/>
  <c r="O44" i="5"/>
  <c r="O43" i="5"/>
  <c r="O42" i="5"/>
  <c r="O41" i="5"/>
  <c r="O39" i="5"/>
  <c r="O38" i="5"/>
  <c r="O37" i="5"/>
  <c r="O36" i="5"/>
  <c r="O35" i="5"/>
  <c r="O34" i="5"/>
  <c r="O33" i="5"/>
  <c r="O32" i="5"/>
  <c r="O31" i="5"/>
  <c r="O30" i="5"/>
  <c r="O20" i="5"/>
  <c r="O9" i="5"/>
  <c r="O8" i="5"/>
  <c r="O28" i="5" s="1"/>
  <c r="J46" i="5"/>
  <c r="J45" i="5"/>
  <c r="J44" i="5"/>
  <c r="J43" i="5"/>
  <c r="J42" i="5"/>
  <c r="J41" i="5"/>
  <c r="J39" i="5"/>
  <c r="J38" i="5"/>
  <c r="J37" i="5"/>
  <c r="J36" i="5"/>
  <c r="J35" i="5"/>
  <c r="J34" i="5"/>
  <c r="J33" i="5"/>
  <c r="J32" i="5"/>
  <c r="J31" i="5"/>
  <c r="J30" i="5"/>
  <c r="J20" i="5"/>
  <c r="J9" i="5"/>
  <c r="J8" i="5"/>
  <c r="J28" i="5" s="1"/>
  <c r="H46" i="5"/>
  <c r="H45" i="5"/>
  <c r="H44" i="5"/>
  <c r="H43" i="5"/>
  <c r="H42" i="5"/>
  <c r="H41" i="5"/>
  <c r="H39" i="5"/>
  <c r="H38" i="5"/>
  <c r="H37" i="5"/>
  <c r="H36" i="5"/>
  <c r="H35" i="5"/>
  <c r="H34" i="5"/>
  <c r="H33" i="5"/>
  <c r="H32" i="5"/>
  <c r="H31" i="5"/>
  <c r="H30" i="5"/>
  <c r="H20" i="5"/>
  <c r="H9" i="5"/>
  <c r="H8" i="5"/>
  <c r="H28" i="5" s="1"/>
  <c r="F46" i="5"/>
  <c r="E46" i="5"/>
  <c r="F45" i="5"/>
  <c r="E45" i="5"/>
  <c r="F44" i="5"/>
  <c r="E44" i="5"/>
  <c r="F43" i="5"/>
  <c r="E43" i="5"/>
  <c r="F42" i="5"/>
  <c r="E42" i="5"/>
  <c r="F41" i="5"/>
  <c r="E41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0" i="5"/>
  <c r="E20" i="5"/>
  <c r="F9" i="5"/>
  <c r="E9" i="5"/>
  <c r="F8" i="5"/>
  <c r="F28" i="5" s="1"/>
  <c r="E8" i="5"/>
  <c r="E28" i="5" s="1"/>
  <c r="C20" i="5"/>
  <c r="C9" i="5"/>
  <c r="C8" i="5"/>
  <c r="B26" i="88" l="1"/>
  <c r="B25" i="88"/>
  <c r="B24" i="88"/>
  <c r="B23" i="88"/>
  <c r="B22" i="88"/>
  <c r="B21" i="88"/>
  <c r="B19" i="88"/>
  <c r="B18" i="88"/>
  <c r="B17" i="88"/>
  <c r="B16" i="88"/>
  <c r="B15" i="88"/>
  <c r="B14" i="88"/>
  <c r="B13" i="88"/>
  <c r="B12" i="88"/>
  <c r="B11" i="88"/>
  <c r="B10" i="88"/>
  <c r="B15" i="15"/>
  <c r="B26" i="19"/>
  <c r="B25" i="19"/>
  <c r="B24" i="19"/>
  <c r="B23" i="19"/>
  <c r="B22" i="19"/>
  <c r="B21" i="19"/>
  <c r="B19" i="19"/>
  <c r="B18" i="19"/>
  <c r="B17" i="19"/>
  <c r="B16" i="19"/>
  <c r="B15" i="19"/>
  <c r="B14" i="19"/>
  <c r="B13" i="19"/>
  <c r="B12" i="19"/>
  <c r="B11" i="19"/>
  <c r="B10" i="19"/>
  <c r="B26" i="18"/>
  <c r="B25" i="18"/>
  <c r="B24" i="18"/>
  <c r="B23" i="18"/>
  <c r="B22" i="18"/>
  <c r="B21" i="18"/>
  <c r="B19" i="18"/>
  <c r="B18" i="18"/>
  <c r="B17" i="18"/>
  <c r="B16" i="18"/>
  <c r="B15" i="18"/>
  <c r="B14" i="18"/>
  <c r="B13" i="18"/>
  <c r="B12" i="18"/>
  <c r="B11" i="18"/>
  <c r="B10" i="18"/>
  <c r="B26" i="17"/>
  <c r="B25" i="17"/>
  <c r="B24" i="17"/>
  <c r="B23" i="17"/>
  <c r="B22" i="17"/>
  <c r="B21" i="17"/>
  <c r="B19" i="17"/>
  <c r="B18" i="17"/>
  <c r="B17" i="17"/>
  <c r="B16" i="17"/>
  <c r="B15" i="17"/>
  <c r="B14" i="17"/>
  <c r="B13" i="17"/>
  <c r="B12" i="17"/>
  <c r="B11" i="17"/>
  <c r="B10" i="17"/>
  <c r="B26" i="16"/>
  <c r="B25" i="16"/>
  <c r="B24" i="16"/>
  <c r="B23" i="16"/>
  <c r="B22" i="16"/>
  <c r="B21" i="16"/>
  <c r="B19" i="16"/>
  <c r="B18" i="16"/>
  <c r="B17" i="16"/>
  <c r="B16" i="16"/>
  <c r="B15" i="16"/>
  <c r="B14" i="16"/>
  <c r="B13" i="16"/>
  <c r="B12" i="16"/>
  <c r="B11" i="16"/>
  <c r="B10" i="16"/>
  <c r="B26" i="15"/>
  <c r="B25" i="15"/>
  <c r="B24" i="15"/>
  <c r="B23" i="15"/>
  <c r="B22" i="15"/>
  <c r="B21" i="15"/>
  <c r="B19" i="15"/>
  <c r="B18" i="15"/>
  <c r="B17" i="15"/>
  <c r="B16" i="15"/>
  <c r="B14" i="15"/>
  <c r="B13" i="15"/>
  <c r="B12" i="15"/>
  <c r="B11" i="15"/>
  <c r="B10" i="15"/>
  <c r="G27" i="110"/>
  <c r="B27" i="110"/>
  <c r="G26" i="110"/>
  <c r="B26" i="110"/>
  <c r="G25" i="110"/>
  <c r="B25" i="110"/>
  <c r="G24" i="110"/>
  <c r="B24" i="110"/>
  <c r="G23" i="110"/>
  <c r="B23" i="110"/>
  <c r="G22" i="110"/>
  <c r="B22" i="110"/>
  <c r="K21" i="110"/>
  <c r="J21" i="110"/>
  <c r="I21" i="110"/>
  <c r="H21" i="110"/>
  <c r="F21" i="110"/>
  <c r="E21" i="110"/>
  <c r="D21" i="110"/>
  <c r="C21" i="110"/>
  <c r="G20" i="110"/>
  <c r="B20" i="110"/>
  <c r="G19" i="110"/>
  <c r="B19" i="110"/>
  <c r="G18" i="110"/>
  <c r="B18" i="110"/>
  <c r="G17" i="110"/>
  <c r="B17" i="110"/>
  <c r="G16" i="110"/>
  <c r="B16" i="110"/>
  <c r="G15" i="110"/>
  <c r="B15" i="110"/>
  <c r="G14" i="110"/>
  <c r="B14" i="110"/>
  <c r="G13" i="110"/>
  <c r="B13" i="110"/>
  <c r="G12" i="110"/>
  <c r="B12" i="110"/>
  <c r="G11" i="110"/>
  <c r="B11" i="110"/>
  <c r="K10" i="110"/>
  <c r="J10" i="110"/>
  <c r="I10" i="110"/>
  <c r="H10" i="110"/>
  <c r="F10" i="110"/>
  <c r="E10" i="110"/>
  <c r="D10" i="110"/>
  <c r="C10" i="110"/>
  <c r="K9" i="110"/>
  <c r="J9" i="110"/>
  <c r="I9" i="110"/>
  <c r="H9" i="110"/>
  <c r="F9" i="110"/>
  <c r="E9" i="110"/>
  <c r="D9" i="110"/>
  <c r="C9" i="110"/>
  <c r="G27" i="109"/>
  <c r="B27" i="109"/>
  <c r="G26" i="109"/>
  <c r="B26" i="109"/>
  <c r="G25" i="109"/>
  <c r="B25" i="109"/>
  <c r="G24" i="109"/>
  <c r="B24" i="109"/>
  <c r="G23" i="109"/>
  <c r="B23" i="109"/>
  <c r="G22" i="109"/>
  <c r="B22" i="109"/>
  <c r="K21" i="109"/>
  <c r="J21" i="109"/>
  <c r="I21" i="109"/>
  <c r="H21" i="109"/>
  <c r="F21" i="109"/>
  <c r="E21" i="109"/>
  <c r="D21" i="109"/>
  <c r="C21" i="109"/>
  <c r="G20" i="109"/>
  <c r="B20" i="109"/>
  <c r="G19" i="109"/>
  <c r="B19" i="109"/>
  <c r="G18" i="109"/>
  <c r="B18" i="109"/>
  <c r="G17" i="109"/>
  <c r="B17" i="109"/>
  <c r="G16" i="109"/>
  <c r="B16" i="109"/>
  <c r="G15" i="109"/>
  <c r="B15" i="109"/>
  <c r="G14" i="109"/>
  <c r="B14" i="109"/>
  <c r="G13" i="109"/>
  <c r="B13" i="109"/>
  <c r="G12" i="109"/>
  <c r="B12" i="109"/>
  <c r="G11" i="109"/>
  <c r="B11" i="109"/>
  <c r="K10" i="109"/>
  <c r="J10" i="109"/>
  <c r="I10" i="109"/>
  <c r="H10" i="109"/>
  <c r="F10" i="109"/>
  <c r="E10" i="109"/>
  <c r="D10" i="109"/>
  <c r="C10" i="109"/>
  <c r="K9" i="109"/>
  <c r="J9" i="109"/>
  <c r="I9" i="109"/>
  <c r="H9" i="109"/>
  <c r="F9" i="109"/>
  <c r="E9" i="109"/>
  <c r="D9" i="109"/>
  <c r="C9" i="109"/>
  <c r="G27" i="108"/>
  <c r="B27" i="108"/>
  <c r="E47" i="108" s="1"/>
  <c r="G26" i="108"/>
  <c r="B26" i="108"/>
  <c r="E46" i="108" s="1"/>
  <c r="G25" i="108"/>
  <c r="B25" i="108"/>
  <c r="C45" i="108" s="1"/>
  <c r="G24" i="108"/>
  <c r="B24" i="108"/>
  <c r="C44" i="108" s="1"/>
  <c r="G23" i="108"/>
  <c r="B23" i="108"/>
  <c r="C43" i="108" s="1"/>
  <c r="G22" i="108"/>
  <c r="B22" i="108"/>
  <c r="C42" i="108" s="1"/>
  <c r="K21" i="108"/>
  <c r="J21" i="108"/>
  <c r="I21" i="108"/>
  <c r="H21" i="108"/>
  <c r="F21" i="108"/>
  <c r="E21" i="108"/>
  <c r="D21" i="108"/>
  <c r="C21" i="108"/>
  <c r="G20" i="108"/>
  <c r="B20" i="108"/>
  <c r="E40" i="108" s="1"/>
  <c r="G19" i="108"/>
  <c r="B19" i="108"/>
  <c r="E39" i="108" s="1"/>
  <c r="G18" i="108"/>
  <c r="B18" i="108"/>
  <c r="E38" i="108" s="1"/>
  <c r="G17" i="108"/>
  <c r="B17" i="108"/>
  <c r="E37" i="108" s="1"/>
  <c r="G16" i="108"/>
  <c r="B16" i="108"/>
  <c r="E36" i="108" s="1"/>
  <c r="G15" i="108"/>
  <c r="B15" i="108"/>
  <c r="E35" i="108" s="1"/>
  <c r="G14" i="108"/>
  <c r="B14" i="108"/>
  <c r="E34" i="108" s="1"/>
  <c r="G13" i="108"/>
  <c r="B13" i="108"/>
  <c r="E33" i="108" s="1"/>
  <c r="G12" i="108"/>
  <c r="B12" i="108"/>
  <c r="E32" i="108" s="1"/>
  <c r="G11" i="108"/>
  <c r="B11" i="108"/>
  <c r="E31" i="108" s="1"/>
  <c r="K10" i="108"/>
  <c r="J10" i="108"/>
  <c r="I10" i="108"/>
  <c r="H10" i="108"/>
  <c r="F10" i="108"/>
  <c r="E10" i="108"/>
  <c r="D10" i="108"/>
  <c r="C10" i="108"/>
  <c r="K9" i="108"/>
  <c r="J9" i="108"/>
  <c r="I9" i="108"/>
  <c r="H9" i="108"/>
  <c r="F9" i="108"/>
  <c r="E9" i="108"/>
  <c r="D9" i="108"/>
  <c r="C9" i="108"/>
  <c r="G27" i="107"/>
  <c r="B27" i="107"/>
  <c r="G26" i="107"/>
  <c r="B26" i="107"/>
  <c r="G25" i="107"/>
  <c r="B25" i="107"/>
  <c r="G24" i="107"/>
  <c r="B24" i="107"/>
  <c r="G23" i="107"/>
  <c r="B23" i="107"/>
  <c r="G22" i="107"/>
  <c r="B22" i="107"/>
  <c r="K21" i="107"/>
  <c r="J21" i="107"/>
  <c r="I21" i="107"/>
  <c r="H21" i="107"/>
  <c r="F21" i="107"/>
  <c r="E21" i="107"/>
  <c r="D21" i="107"/>
  <c r="C21" i="107"/>
  <c r="G20" i="107"/>
  <c r="B20" i="107"/>
  <c r="B19" i="107"/>
  <c r="G18" i="107"/>
  <c r="B18" i="107"/>
  <c r="G17" i="107"/>
  <c r="B17" i="107"/>
  <c r="G16" i="107"/>
  <c r="B16" i="107"/>
  <c r="G15" i="107"/>
  <c r="B15" i="107"/>
  <c r="G14" i="107"/>
  <c r="B14" i="107"/>
  <c r="G13" i="107"/>
  <c r="B13" i="107"/>
  <c r="G12" i="107"/>
  <c r="B12" i="107"/>
  <c r="G11" i="107"/>
  <c r="B11" i="107"/>
  <c r="K10" i="107"/>
  <c r="J10" i="107"/>
  <c r="I10" i="107"/>
  <c r="H10" i="107"/>
  <c r="F10" i="107"/>
  <c r="E10" i="107"/>
  <c r="D10" i="107"/>
  <c r="C10" i="107"/>
  <c r="K9" i="107"/>
  <c r="J9" i="107"/>
  <c r="I9" i="107"/>
  <c r="H9" i="107"/>
  <c r="F9" i="107"/>
  <c r="E9" i="107"/>
  <c r="D9" i="107"/>
  <c r="C9" i="107"/>
  <c r="G27" i="106"/>
  <c r="B27" i="106"/>
  <c r="G26" i="106"/>
  <c r="B26" i="106"/>
  <c r="B46" i="106" s="1"/>
  <c r="G25" i="106"/>
  <c r="B25" i="106"/>
  <c r="G24" i="106"/>
  <c r="B24" i="106"/>
  <c r="B44" i="106" s="1"/>
  <c r="G23" i="106"/>
  <c r="B23" i="106"/>
  <c r="G22" i="106"/>
  <c r="B22" i="106"/>
  <c r="B42" i="106" s="1"/>
  <c r="K21" i="106"/>
  <c r="J21" i="106"/>
  <c r="I21" i="106"/>
  <c r="H21" i="106"/>
  <c r="B21" i="106"/>
  <c r="D41" i="106" s="1"/>
  <c r="G20" i="106"/>
  <c r="B20" i="106"/>
  <c r="F40" i="106" s="1"/>
  <c r="G19" i="106"/>
  <c r="B19" i="106"/>
  <c r="G18" i="106"/>
  <c r="B18" i="106"/>
  <c r="F38" i="106" s="1"/>
  <c r="G17" i="106"/>
  <c r="B17" i="106"/>
  <c r="G16" i="106"/>
  <c r="B16" i="106"/>
  <c r="F36" i="106" s="1"/>
  <c r="G15" i="106"/>
  <c r="B15" i="106"/>
  <c r="G14" i="106"/>
  <c r="B14" i="106"/>
  <c r="B34" i="106" s="1"/>
  <c r="G13" i="106"/>
  <c r="B13" i="106"/>
  <c r="G12" i="106"/>
  <c r="B12" i="106"/>
  <c r="F32" i="106" s="1"/>
  <c r="G11" i="106"/>
  <c r="B11" i="106"/>
  <c r="K10" i="106"/>
  <c r="J10" i="106"/>
  <c r="I10" i="106"/>
  <c r="H10" i="106"/>
  <c r="F10" i="106"/>
  <c r="E10" i="106"/>
  <c r="D10" i="106"/>
  <c r="C10" i="106"/>
  <c r="K9" i="106"/>
  <c r="J9" i="106"/>
  <c r="I9" i="106"/>
  <c r="H9" i="106"/>
  <c r="F9" i="106"/>
  <c r="E9" i="106"/>
  <c r="D9" i="106"/>
  <c r="C9" i="106"/>
  <c r="G27" i="105"/>
  <c r="B27" i="105"/>
  <c r="G26" i="105"/>
  <c r="B26" i="105"/>
  <c r="G25" i="105"/>
  <c r="B25" i="105"/>
  <c r="G24" i="105"/>
  <c r="B24" i="105"/>
  <c r="G23" i="105"/>
  <c r="B23" i="105"/>
  <c r="G22" i="105"/>
  <c r="B22" i="105"/>
  <c r="G21" i="105"/>
  <c r="F21" i="105"/>
  <c r="E21" i="105"/>
  <c r="D21" i="105"/>
  <c r="C21" i="105"/>
  <c r="G20" i="105"/>
  <c r="B20" i="105"/>
  <c r="G19" i="105"/>
  <c r="B19" i="105"/>
  <c r="G18" i="105"/>
  <c r="B18" i="105"/>
  <c r="G17" i="105"/>
  <c r="B17" i="105"/>
  <c r="G16" i="105"/>
  <c r="B16" i="105"/>
  <c r="G15" i="105"/>
  <c r="B15" i="105"/>
  <c r="G14" i="105"/>
  <c r="B14" i="105"/>
  <c r="G13" i="105"/>
  <c r="B13" i="105"/>
  <c r="G12" i="105"/>
  <c r="B12" i="105"/>
  <c r="G11" i="105"/>
  <c r="B11" i="105"/>
  <c r="K10" i="105"/>
  <c r="J10" i="105"/>
  <c r="I10" i="105"/>
  <c r="H10" i="105"/>
  <c r="F10" i="105"/>
  <c r="E10" i="105"/>
  <c r="D10" i="105"/>
  <c r="C10" i="105"/>
  <c r="K9" i="105"/>
  <c r="J9" i="105"/>
  <c r="I9" i="105"/>
  <c r="H9" i="105"/>
  <c r="F9" i="105"/>
  <c r="E9" i="105"/>
  <c r="D9" i="105"/>
  <c r="C9" i="105"/>
  <c r="G27" i="104"/>
  <c r="G26" i="104"/>
  <c r="G25" i="104"/>
  <c r="G24" i="104"/>
  <c r="G23" i="104"/>
  <c r="G22" i="104"/>
  <c r="K21" i="104"/>
  <c r="J21" i="104"/>
  <c r="I21" i="104"/>
  <c r="H21" i="104"/>
  <c r="G20" i="104"/>
  <c r="G19" i="104"/>
  <c r="G18" i="104"/>
  <c r="G17" i="104"/>
  <c r="G16" i="104"/>
  <c r="G15" i="104"/>
  <c r="G14" i="104"/>
  <c r="G13" i="104"/>
  <c r="G12" i="104"/>
  <c r="G11" i="104"/>
  <c r="K10" i="104"/>
  <c r="J10" i="104"/>
  <c r="I10" i="104"/>
  <c r="H10" i="104"/>
  <c r="K9" i="104"/>
  <c r="J9" i="104"/>
  <c r="I9" i="104"/>
  <c r="H9" i="104"/>
  <c r="K58" i="103"/>
  <c r="J58" i="103"/>
  <c r="I58" i="103"/>
  <c r="H58" i="103"/>
  <c r="G58" i="103"/>
  <c r="F44" i="103"/>
  <c r="E44" i="103"/>
  <c r="K17" i="103"/>
  <c r="J17" i="103"/>
  <c r="I17" i="103"/>
  <c r="H17" i="103"/>
  <c r="K16" i="103"/>
  <c r="J16" i="103"/>
  <c r="I16" i="103"/>
  <c r="H16" i="103"/>
  <c r="K15" i="103"/>
  <c r="J15" i="103"/>
  <c r="I15" i="103"/>
  <c r="H15" i="103"/>
  <c r="K14" i="103"/>
  <c r="J14" i="103"/>
  <c r="I14" i="103"/>
  <c r="H14" i="103"/>
  <c r="K13" i="103"/>
  <c r="J13" i="103"/>
  <c r="I13" i="103"/>
  <c r="H13" i="103"/>
  <c r="K12" i="103"/>
  <c r="J12" i="103"/>
  <c r="I12" i="103"/>
  <c r="H12" i="103"/>
  <c r="K11" i="103"/>
  <c r="J11" i="103"/>
  <c r="I11" i="103"/>
  <c r="H11" i="103"/>
  <c r="F17" i="103"/>
  <c r="E17" i="103"/>
  <c r="D17" i="103"/>
  <c r="C17" i="103"/>
  <c r="F16" i="103"/>
  <c r="E16" i="103"/>
  <c r="D16" i="103"/>
  <c r="C16" i="103"/>
  <c r="F15" i="103"/>
  <c r="E15" i="103"/>
  <c r="D15" i="103"/>
  <c r="C15" i="103"/>
  <c r="F14" i="103"/>
  <c r="E14" i="103"/>
  <c r="D14" i="103"/>
  <c r="C14" i="103"/>
  <c r="F13" i="103"/>
  <c r="E13" i="103"/>
  <c r="D13" i="103"/>
  <c r="C13" i="103"/>
  <c r="F12" i="103"/>
  <c r="E12" i="103"/>
  <c r="D12" i="103"/>
  <c r="C12" i="103"/>
  <c r="D11" i="103"/>
  <c r="E11" i="103"/>
  <c r="F11" i="103"/>
  <c r="C11" i="103"/>
  <c r="G36" i="103"/>
  <c r="I45" i="103" s="1"/>
  <c r="B36" i="103"/>
  <c r="E45" i="103" s="1"/>
  <c r="G35" i="103"/>
  <c r="J44" i="103" s="1"/>
  <c r="B35" i="103"/>
  <c r="D44" i="103" s="1"/>
  <c r="G34" i="103"/>
  <c r="K43" i="103" s="1"/>
  <c r="B34" i="103"/>
  <c r="F43" i="103" s="1"/>
  <c r="G33" i="103"/>
  <c r="H42" i="103" s="1"/>
  <c r="B33" i="103"/>
  <c r="F42" i="103" s="1"/>
  <c r="G32" i="103"/>
  <c r="I41" i="103" s="1"/>
  <c r="B32" i="103"/>
  <c r="E41" i="103" s="1"/>
  <c r="G31" i="103"/>
  <c r="J40" i="103" s="1"/>
  <c r="B31" i="103"/>
  <c r="D40" i="103" s="1"/>
  <c r="G30" i="103"/>
  <c r="K39" i="103" s="1"/>
  <c r="B30" i="103"/>
  <c r="C39" i="103" s="1"/>
  <c r="K29" i="103"/>
  <c r="J29" i="103"/>
  <c r="I29" i="103"/>
  <c r="H29" i="103"/>
  <c r="F29" i="103"/>
  <c r="E29" i="103"/>
  <c r="D29" i="103"/>
  <c r="C29" i="103"/>
  <c r="G55" i="103"/>
  <c r="J64" i="103" s="1"/>
  <c r="B55" i="103"/>
  <c r="D64" i="103" s="1"/>
  <c r="G54" i="103"/>
  <c r="K63" i="103" s="1"/>
  <c r="B54" i="103"/>
  <c r="E63" i="103" s="1"/>
  <c r="G53" i="103"/>
  <c r="H62" i="103" s="1"/>
  <c r="B53" i="103"/>
  <c r="F62" i="103" s="1"/>
  <c r="G52" i="103"/>
  <c r="I61" i="103" s="1"/>
  <c r="B52" i="103"/>
  <c r="E61" i="103" s="1"/>
  <c r="G51" i="103"/>
  <c r="J60" i="103" s="1"/>
  <c r="B51" i="103"/>
  <c r="C60" i="103" s="1"/>
  <c r="G50" i="103"/>
  <c r="K59" i="103" s="1"/>
  <c r="B50" i="103"/>
  <c r="E59" i="103" s="1"/>
  <c r="B49" i="103"/>
  <c r="C58" i="103" s="1"/>
  <c r="K48" i="103"/>
  <c r="J48" i="103"/>
  <c r="I48" i="103"/>
  <c r="H48" i="103"/>
  <c r="F48" i="103"/>
  <c r="E48" i="103"/>
  <c r="D48" i="103"/>
  <c r="C48" i="103"/>
  <c r="K47" i="110" l="1"/>
  <c r="G47" i="110"/>
  <c r="J47" i="110"/>
  <c r="I47" i="110"/>
  <c r="H47" i="110"/>
  <c r="K46" i="110"/>
  <c r="G46" i="110"/>
  <c r="J46" i="110"/>
  <c r="I46" i="110"/>
  <c r="H46" i="110"/>
  <c r="H45" i="110"/>
  <c r="K45" i="110"/>
  <c r="G45" i="110"/>
  <c r="J45" i="110"/>
  <c r="I45" i="110"/>
  <c r="J44" i="110"/>
  <c r="I44" i="110"/>
  <c r="H44" i="110"/>
  <c r="K44" i="110"/>
  <c r="G44" i="110"/>
  <c r="G21" i="110"/>
  <c r="G41" i="110" s="1"/>
  <c r="K43" i="110"/>
  <c r="G43" i="110"/>
  <c r="J43" i="110"/>
  <c r="I43" i="110"/>
  <c r="H43" i="110"/>
  <c r="K42" i="110"/>
  <c r="G42" i="110"/>
  <c r="J42" i="110"/>
  <c r="I42" i="110"/>
  <c r="H42" i="110"/>
  <c r="J39" i="110"/>
  <c r="I39" i="110"/>
  <c r="H39" i="110"/>
  <c r="K39" i="110"/>
  <c r="G39" i="110"/>
  <c r="K38" i="110"/>
  <c r="J38" i="110"/>
  <c r="I38" i="110"/>
  <c r="H38" i="110"/>
  <c r="G38" i="110"/>
  <c r="K37" i="110"/>
  <c r="G37" i="110"/>
  <c r="J37" i="110"/>
  <c r="I37" i="110"/>
  <c r="H37" i="110"/>
  <c r="H36" i="110"/>
  <c r="K36" i="110"/>
  <c r="G36" i="110"/>
  <c r="J36" i="110"/>
  <c r="I36" i="110"/>
  <c r="J35" i="110"/>
  <c r="I35" i="110"/>
  <c r="H35" i="110"/>
  <c r="K35" i="110"/>
  <c r="G35" i="110"/>
  <c r="J34" i="110"/>
  <c r="I34" i="110"/>
  <c r="H34" i="110"/>
  <c r="K34" i="110"/>
  <c r="G34" i="110"/>
  <c r="K33" i="110"/>
  <c r="G33" i="110"/>
  <c r="J33" i="110"/>
  <c r="I33" i="110"/>
  <c r="H33" i="110"/>
  <c r="H32" i="110"/>
  <c r="K32" i="110"/>
  <c r="G32" i="110"/>
  <c r="J32" i="110"/>
  <c r="I32" i="110"/>
  <c r="I31" i="110"/>
  <c r="H31" i="110"/>
  <c r="K31" i="110"/>
  <c r="G31" i="110"/>
  <c r="J31" i="110"/>
  <c r="G9" i="110"/>
  <c r="B10" i="110"/>
  <c r="B30" i="110" s="1"/>
  <c r="J47" i="109"/>
  <c r="I47" i="109"/>
  <c r="H47" i="109"/>
  <c r="K47" i="109"/>
  <c r="G47" i="109"/>
  <c r="J46" i="109"/>
  <c r="I46" i="109"/>
  <c r="H46" i="109"/>
  <c r="K46" i="109"/>
  <c r="G46" i="109"/>
  <c r="H45" i="109"/>
  <c r="K45" i="109"/>
  <c r="G45" i="109"/>
  <c r="J45" i="109"/>
  <c r="I45" i="109"/>
  <c r="H44" i="109"/>
  <c r="K44" i="109"/>
  <c r="G44" i="109"/>
  <c r="J44" i="109"/>
  <c r="I44" i="109"/>
  <c r="G21" i="109"/>
  <c r="G41" i="109" s="1"/>
  <c r="I43" i="109"/>
  <c r="H43" i="109"/>
  <c r="K43" i="109"/>
  <c r="G43" i="109"/>
  <c r="J43" i="109"/>
  <c r="I42" i="109"/>
  <c r="G42" i="109"/>
  <c r="J42" i="109"/>
  <c r="H42" i="109"/>
  <c r="K42" i="109"/>
  <c r="H40" i="109"/>
  <c r="G40" i="109"/>
  <c r="K40" i="109"/>
  <c r="J40" i="109"/>
  <c r="I40" i="109"/>
  <c r="I39" i="109"/>
  <c r="H39" i="109"/>
  <c r="K39" i="109"/>
  <c r="G39" i="109"/>
  <c r="J39" i="109"/>
  <c r="K38" i="109"/>
  <c r="J38" i="109"/>
  <c r="I38" i="109"/>
  <c r="H38" i="109"/>
  <c r="G38" i="109"/>
  <c r="H37" i="109"/>
  <c r="K37" i="109"/>
  <c r="G37" i="109"/>
  <c r="J37" i="109"/>
  <c r="I37" i="109"/>
  <c r="I36" i="109"/>
  <c r="H36" i="109"/>
  <c r="G36" i="109"/>
  <c r="K36" i="109"/>
  <c r="J36" i="109"/>
  <c r="J35" i="109"/>
  <c r="I35" i="109"/>
  <c r="H35" i="109"/>
  <c r="K35" i="109"/>
  <c r="G35" i="109"/>
  <c r="G34" i="109"/>
  <c r="J34" i="109"/>
  <c r="I34" i="109"/>
  <c r="H34" i="109"/>
  <c r="K34" i="109"/>
  <c r="H33" i="109"/>
  <c r="K33" i="109"/>
  <c r="G33" i="109"/>
  <c r="J33" i="109"/>
  <c r="I33" i="109"/>
  <c r="H32" i="109"/>
  <c r="K32" i="109"/>
  <c r="G32" i="109"/>
  <c r="J32" i="109"/>
  <c r="I32" i="109"/>
  <c r="G9" i="109"/>
  <c r="G29" i="109" s="1"/>
  <c r="J31" i="109"/>
  <c r="I31" i="109"/>
  <c r="H31" i="109"/>
  <c r="K31" i="109"/>
  <c r="G31" i="109"/>
  <c r="B10" i="109"/>
  <c r="B30" i="109" s="1"/>
  <c r="I47" i="108"/>
  <c r="H47" i="108"/>
  <c r="K47" i="108"/>
  <c r="G47" i="108"/>
  <c r="J47" i="108"/>
  <c r="J46" i="108"/>
  <c r="I46" i="108"/>
  <c r="H46" i="108"/>
  <c r="K46" i="108"/>
  <c r="G46" i="108"/>
  <c r="J45" i="108"/>
  <c r="I45" i="108"/>
  <c r="H45" i="108"/>
  <c r="K45" i="108"/>
  <c r="G45" i="108"/>
  <c r="H44" i="108"/>
  <c r="K44" i="108"/>
  <c r="G44" i="108"/>
  <c r="J44" i="108"/>
  <c r="I44" i="108"/>
  <c r="I43" i="108"/>
  <c r="H43" i="108"/>
  <c r="G43" i="108"/>
  <c r="K43" i="108"/>
  <c r="J43" i="108"/>
  <c r="G21" i="108"/>
  <c r="G41" i="108" s="1"/>
  <c r="I42" i="108"/>
  <c r="H42" i="108"/>
  <c r="K42" i="108"/>
  <c r="G42" i="108"/>
  <c r="J42" i="108"/>
  <c r="K40" i="108"/>
  <c r="G40" i="108"/>
  <c r="J40" i="108"/>
  <c r="I40" i="108"/>
  <c r="H40" i="108"/>
  <c r="H39" i="108"/>
  <c r="K39" i="108"/>
  <c r="G39" i="108"/>
  <c r="J39" i="108"/>
  <c r="I39" i="108"/>
  <c r="I38" i="108"/>
  <c r="H38" i="108"/>
  <c r="K38" i="108"/>
  <c r="G38" i="108"/>
  <c r="J38" i="108"/>
  <c r="K37" i="108"/>
  <c r="J37" i="108"/>
  <c r="I37" i="108"/>
  <c r="H37" i="108"/>
  <c r="G37" i="108"/>
  <c r="H36" i="108"/>
  <c r="K36" i="108"/>
  <c r="G36" i="108"/>
  <c r="J36" i="108"/>
  <c r="I36" i="108"/>
  <c r="H35" i="108"/>
  <c r="K35" i="108"/>
  <c r="G35" i="108"/>
  <c r="J35" i="108"/>
  <c r="I35" i="108"/>
  <c r="I34" i="108"/>
  <c r="H34" i="108"/>
  <c r="K34" i="108"/>
  <c r="G34" i="108"/>
  <c r="J34" i="108"/>
  <c r="J33" i="108"/>
  <c r="I33" i="108"/>
  <c r="H33" i="108"/>
  <c r="K33" i="108"/>
  <c r="G33" i="108"/>
  <c r="H32" i="108"/>
  <c r="K32" i="108"/>
  <c r="G32" i="108"/>
  <c r="J32" i="108"/>
  <c r="I32" i="108"/>
  <c r="G9" i="108"/>
  <c r="H29" i="108" s="1"/>
  <c r="H31" i="108"/>
  <c r="K31" i="108"/>
  <c r="G31" i="108"/>
  <c r="J31" i="108"/>
  <c r="I31" i="108"/>
  <c r="C47" i="108"/>
  <c r="C46" i="108"/>
  <c r="E45" i="108"/>
  <c r="E44" i="108"/>
  <c r="E43" i="108"/>
  <c r="E42" i="108"/>
  <c r="C40" i="108"/>
  <c r="C39" i="108"/>
  <c r="C38" i="108"/>
  <c r="C37" i="108"/>
  <c r="C36" i="108"/>
  <c r="C35" i="108"/>
  <c r="C34" i="108"/>
  <c r="C33" i="108"/>
  <c r="C32" i="108"/>
  <c r="B10" i="108"/>
  <c r="B30" i="108" s="1"/>
  <c r="C31" i="108"/>
  <c r="H47" i="107"/>
  <c r="K47" i="107"/>
  <c r="G47" i="107"/>
  <c r="J47" i="107"/>
  <c r="I47" i="107"/>
  <c r="I46" i="107"/>
  <c r="H46" i="107"/>
  <c r="K46" i="107"/>
  <c r="G46" i="107"/>
  <c r="J46" i="107"/>
  <c r="I45" i="107"/>
  <c r="H45" i="107"/>
  <c r="K45" i="107"/>
  <c r="G45" i="107"/>
  <c r="J45" i="107"/>
  <c r="J44" i="107"/>
  <c r="I44" i="107"/>
  <c r="H44" i="107"/>
  <c r="K44" i="107"/>
  <c r="G44" i="107"/>
  <c r="K43" i="107"/>
  <c r="G43" i="107"/>
  <c r="J43" i="107"/>
  <c r="I43" i="107"/>
  <c r="H43" i="107"/>
  <c r="G21" i="107"/>
  <c r="G41" i="107" s="1"/>
  <c r="I42" i="107"/>
  <c r="H42" i="107"/>
  <c r="K42" i="107"/>
  <c r="G42" i="107"/>
  <c r="J42" i="107"/>
  <c r="K40" i="107"/>
  <c r="G40" i="107"/>
  <c r="J40" i="107"/>
  <c r="I40" i="107"/>
  <c r="H40" i="107"/>
  <c r="I38" i="107"/>
  <c r="H38" i="107"/>
  <c r="K38" i="107"/>
  <c r="G38" i="107"/>
  <c r="J38" i="107"/>
  <c r="J37" i="107"/>
  <c r="I37" i="107"/>
  <c r="H37" i="107"/>
  <c r="K37" i="107"/>
  <c r="G37" i="107"/>
  <c r="K36" i="107"/>
  <c r="J36" i="107"/>
  <c r="I36" i="107"/>
  <c r="H36" i="107"/>
  <c r="G36" i="107"/>
  <c r="H35" i="107"/>
  <c r="K35" i="107"/>
  <c r="G35" i="107"/>
  <c r="J35" i="107"/>
  <c r="I35" i="107"/>
  <c r="I34" i="107"/>
  <c r="H34" i="107"/>
  <c r="K34" i="107"/>
  <c r="G34" i="107"/>
  <c r="J34" i="107"/>
  <c r="J33" i="107"/>
  <c r="I33" i="107"/>
  <c r="H33" i="107"/>
  <c r="K33" i="107"/>
  <c r="G33" i="107"/>
  <c r="G32" i="107"/>
  <c r="J32" i="107"/>
  <c r="I32" i="107"/>
  <c r="H32" i="107"/>
  <c r="K32" i="107"/>
  <c r="G9" i="107"/>
  <c r="J29" i="107" s="1"/>
  <c r="H31" i="107"/>
  <c r="G31" i="107"/>
  <c r="K31" i="107"/>
  <c r="J31" i="107"/>
  <c r="I31" i="107"/>
  <c r="G10" i="107"/>
  <c r="H30" i="107" s="1"/>
  <c r="B10" i="107"/>
  <c r="B30" i="107" s="1"/>
  <c r="B9" i="107"/>
  <c r="B29" i="107" s="1"/>
  <c r="K47" i="106"/>
  <c r="J47" i="106"/>
  <c r="I47" i="106"/>
  <c r="H47" i="106"/>
  <c r="G47" i="106"/>
  <c r="H46" i="106"/>
  <c r="K46" i="106"/>
  <c r="G46" i="106"/>
  <c r="J46" i="106"/>
  <c r="I46" i="106"/>
  <c r="H45" i="106"/>
  <c r="G45" i="106"/>
  <c r="K45" i="106"/>
  <c r="J45" i="106"/>
  <c r="I45" i="106"/>
  <c r="J44" i="106"/>
  <c r="I44" i="106"/>
  <c r="H44" i="106"/>
  <c r="K44" i="106"/>
  <c r="G44" i="106"/>
  <c r="K43" i="106"/>
  <c r="J43" i="106"/>
  <c r="I43" i="106"/>
  <c r="H43" i="106"/>
  <c r="G43" i="106"/>
  <c r="G21" i="106"/>
  <c r="H41" i="106" s="1"/>
  <c r="H42" i="106"/>
  <c r="K42" i="106"/>
  <c r="G42" i="106"/>
  <c r="J42" i="106"/>
  <c r="I42" i="106"/>
  <c r="J40" i="106"/>
  <c r="I40" i="106"/>
  <c r="H40" i="106"/>
  <c r="K40" i="106"/>
  <c r="G40" i="106"/>
  <c r="G39" i="106"/>
  <c r="J39" i="106"/>
  <c r="I39" i="106"/>
  <c r="H39" i="106"/>
  <c r="K39" i="106"/>
  <c r="K38" i="106"/>
  <c r="G38" i="106"/>
  <c r="J38" i="106"/>
  <c r="I38" i="106"/>
  <c r="H38" i="106"/>
  <c r="I37" i="106"/>
  <c r="H37" i="106"/>
  <c r="G37" i="106"/>
  <c r="K37" i="106"/>
  <c r="J37" i="106"/>
  <c r="J36" i="106"/>
  <c r="I36" i="106"/>
  <c r="H36" i="106"/>
  <c r="K36" i="106"/>
  <c r="G36" i="106"/>
  <c r="G35" i="106"/>
  <c r="J35" i="106"/>
  <c r="I35" i="106"/>
  <c r="H35" i="106"/>
  <c r="K35" i="106"/>
  <c r="H34" i="106"/>
  <c r="K34" i="106"/>
  <c r="G34" i="106"/>
  <c r="J34" i="106"/>
  <c r="I34" i="106"/>
  <c r="I33" i="106"/>
  <c r="H33" i="106"/>
  <c r="K33" i="106"/>
  <c r="G33" i="106"/>
  <c r="J33" i="106"/>
  <c r="J32" i="106"/>
  <c r="I32" i="106"/>
  <c r="H32" i="106"/>
  <c r="K32" i="106"/>
  <c r="G32" i="106"/>
  <c r="K31" i="106"/>
  <c r="J31" i="106"/>
  <c r="I31" i="106"/>
  <c r="H31" i="106"/>
  <c r="G31" i="106"/>
  <c r="G10" i="106"/>
  <c r="H30" i="106" s="1"/>
  <c r="F46" i="106"/>
  <c r="F44" i="106"/>
  <c r="F42" i="106"/>
  <c r="E41" i="106"/>
  <c r="F41" i="106"/>
  <c r="C41" i="106"/>
  <c r="B40" i="106"/>
  <c r="B38" i="106"/>
  <c r="B36" i="106"/>
  <c r="F34" i="106"/>
  <c r="B10" i="106"/>
  <c r="B30" i="106" s="1"/>
  <c r="B32" i="106"/>
  <c r="B9" i="106"/>
  <c r="C29" i="106" s="1"/>
  <c r="J47" i="105"/>
  <c r="I47" i="105"/>
  <c r="H47" i="105"/>
  <c r="K47" i="105"/>
  <c r="G47" i="105"/>
  <c r="G46" i="105"/>
  <c r="J46" i="105"/>
  <c r="I46" i="105"/>
  <c r="H46" i="105"/>
  <c r="K46" i="105"/>
  <c r="H45" i="105"/>
  <c r="K45" i="105"/>
  <c r="J45" i="105"/>
  <c r="G45" i="105"/>
  <c r="I45" i="105"/>
  <c r="H44" i="105"/>
  <c r="G44" i="105"/>
  <c r="K44" i="105"/>
  <c r="J44" i="105"/>
  <c r="I44" i="105"/>
  <c r="I43" i="105"/>
  <c r="H43" i="105"/>
  <c r="K43" i="105"/>
  <c r="G43" i="105"/>
  <c r="J43" i="105"/>
  <c r="G42" i="105"/>
  <c r="J42" i="105"/>
  <c r="I42" i="105"/>
  <c r="H42" i="105"/>
  <c r="K42" i="105"/>
  <c r="K41" i="105"/>
  <c r="G41" i="105"/>
  <c r="J41" i="105"/>
  <c r="I41" i="105"/>
  <c r="H41" i="105"/>
  <c r="H40" i="105"/>
  <c r="K40" i="105"/>
  <c r="G40" i="105"/>
  <c r="J40" i="105"/>
  <c r="I40" i="105"/>
  <c r="J39" i="105"/>
  <c r="I39" i="105"/>
  <c r="H39" i="105"/>
  <c r="K39" i="105"/>
  <c r="G39" i="105"/>
  <c r="G38" i="105"/>
  <c r="J38" i="105"/>
  <c r="I38" i="105"/>
  <c r="H38" i="105"/>
  <c r="K38" i="105"/>
  <c r="H37" i="105"/>
  <c r="K37" i="105"/>
  <c r="G37" i="105"/>
  <c r="J37" i="105"/>
  <c r="I37" i="105"/>
  <c r="H36" i="105"/>
  <c r="G36" i="105"/>
  <c r="K36" i="105"/>
  <c r="J36" i="105"/>
  <c r="I36" i="105"/>
  <c r="J35" i="105"/>
  <c r="I35" i="105"/>
  <c r="G35" i="105"/>
  <c r="H35" i="105"/>
  <c r="K35" i="105"/>
  <c r="G34" i="105"/>
  <c r="J34" i="105"/>
  <c r="I34" i="105"/>
  <c r="H34" i="105"/>
  <c r="K34" i="105"/>
  <c r="H33" i="105"/>
  <c r="K33" i="105"/>
  <c r="G33" i="105"/>
  <c r="J33" i="105"/>
  <c r="I33" i="105"/>
  <c r="I32" i="105"/>
  <c r="H32" i="105"/>
  <c r="K32" i="105"/>
  <c r="G32" i="105"/>
  <c r="J32" i="105"/>
  <c r="G9" i="105"/>
  <c r="K29" i="105" s="1"/>
  <c r="J31" i="105"/>
  <c r="I31" i="105"/>
  <c r="H31" i="105"/>
  <c r="K31" i="105"/>
  <c r="G31" i="105"/>
  <c r="G10" i="105"/>
  <c r="H30" i="105" s="1"/>
  <c r="B10" i="105"/>
  <c r="B30" i="105" s="1"/>
  <c r="G10" i="104"/>
  <c r="G64" i="103"/>
  <c r="K64" i="103"/>
  <c r="H64" i="103"/>
  <c r="I64" i="103"/>
  <c r="G16" i="103"/>
  <c r="H25" i="103" s="1"/>
  <c r="H63" i="103"/>
  <c r="I63" i="103"/>
  <c r="J63" i="103"/>
  <c r="G63" i="103"/>
  <c r="I62" i="103"/>
  <c r="J62" i="103"/>
  <c r="G62" i="103"/>
  <c r="K62" i="103"/>
  <c r="J61" i="103"/>
  <c r="G61" i="103"/>
  <c r="K61" i="103"/>
  <c r="H61" i="103"/>
  <c r="G60" i="103"/>
  <c r="K60" i="103"/>
  <c r="H60" i="103"/>
  <c r="I60" i="103"/>
  <c r="J10" i="103"/>
  <c r="G48" i="103"/>
  <c r="I57" i="103" s="1"/>
  <c r="G12" i="103"/>
  <c r="H21" i="103" s="1"/>
  <c r="H59" i="103"/>
  <c r="I59" i="103"/>
  <c r="H10" i="103"/>
  <c r="J59" i="103"/>
  <c r="G59" i="103"/>
  <c r="G17" i="103"/>
  <c r="J26" i="103" s="1"/>
  <c r="J45" i="103"/>
  <c r="G45" i="103"/>
  <c r="K45" i="103"/>
  <c r="H45" i="103"/>
  <c r="I25" i="103"/>
  <c r="G44" i="103"/>
  <c r="K44" i="103"/>
  <c r="H44" i="103"/>
  <c r="K25" i="103"/>
  <c r="I44" i="103"/>
  <c r="G43" i="103"/>
  <c r="H43" i="103"/>
  <c r="G15" i="103"/>
  <c r="I43" i="103"/>
  <c r="J43" i="103"/>
  <c r="G14" i="103"/>
  <c r="K23" i="103" s="1"/>
  <c r="I10" i="103"/>
  <c r="I42" i="103"/>
  <c r="J42" i="103"/>
  <c r="G42" i="103"/>
  <c r="K42" i="103"/>
  <c r="G13" i="103"/>
  <c r="J22" i="103" s="1"/>
  <c r="J41" i="103"/>
  <c r="G41" i="103"/>
  <c r="K41" i="103"/>
  <c r="H41" i="103"/>
  <c r="K10" i="103"/>
  <c r="G40" i="103"/>
  <c r="K40" i="103"/>
  <c r="H40" i="103"/>
  <c r="K21" i="103"/>
  <c r="I40" i="103"/>
  <c r="G11" i="103"/>
  <c r="J20" i="103" s="1"/>
  <c r="H39" i="103"/>
  <c r="I39" i="103"/>
  <c r="G29" i="103"/>
  <c r="J39" i="103"/>
  <c r="G39" i="103"/>
  <c r="E64" i="103"/>
  <c r="B64" i="103"/>
  <c r="F64" i="103"/>
  <c r="C64" i="103"/>
  <c r="B63" i="103"/>
  <c r="F63" i="103"/>
  <c r="C63" i="103"/>
  <c r="D63" i="103"/>
  <c r="C62" i="103"/>
  <c r="D62" i="103"/>
  <c r="E62" i="103"/>
  <c r="B62" i="103"/>
  <c r="B61" i="103"/>
  <c r="C61" i="103"/>
  <c r="F61" i="103"/>
  <c r="D61" i="103"/>
  <c r="E60" i="103"/>
  <c r="D60" i="103"/>
  <c r="B60" i="103"/>
  <c r="F60" i="103"/>
  <c r="B59" i="103"/>
  <c r="F59" i="103"/>
  <c r="C59" i="103"/>
  <c r="D59" i="103"/>
  <c r="K57" i="103"/>
  <c r="B48" i="103"/>
  <c r="D57" i="103" s="1"/>
  <c r="D58" i="103"/>
  <c r="E58" i="103"/>
  <c r="B58" i="103"/>
  <c r="F58" i="103"/>
  <c r="C45" i="103"/>
  <c r="B45" i="103"/>
  <c r="F45" i="103"/>
  <c r="D45" i="103"/>
  <c r="B44" i="103"/>
  <c r="C44" i="103"/>
  <c r="C43" i="103"/>
  <c r="D43" i="103"/>
  <c r="E43" i="103"/>
  <c r="B43" i="103"/>
  <c r="C42" i="103"/>
  <c r="D42" i="103"/>
  <c r="E42" i="103"/>
  <c r="B42" i="103"/>
  <c r="B41" i="103"/>
  <c r="F41" i="103"/>
  <c r="C41" i="103"/>
  <c r="D41" i="103"/>
  <c r="F40" i="103"/>
  <c r="B40" i="103"/>
  <c r="E40" i="103"/>
  <c r="C40" i="103"/>
  <c r="D39" i="103"/>
  <c r="B29" i="103"/>
  <c r="E39" i="103"/>
  <c r="B39" i="103"/>
  <c r="F39" i="103"/>
  <c r="D30" i="110"/>
  <c r="B9" i="110"/>
  <c r="B29" i="110" s="1"/>
  <c r="B21" i="110"/>
  <c r="B41" i="110" s="1"/>
  <c r="D31" i="110"/>
  <c r="B32" i="110"/>
  <c r="F32" i="110"/>
  <c r="D33" i="110"/>
  <c r="B34" i="110"/>
  <c r="F34" i="110"/>
  <c r="D35" i="110"/>
  <c r="B36" i="110"/>
  <c r="F36" i="110"/>
  <c r="D37" i="110"/>
  <c r="B38" i="110"/>
  <c r="F38" i="110"/>
  <c r="D39" i="110"/>
  <c r="B42" i="110"/>
  <c r="F42" i="110"/>
  <c r="D43" i="110"/>
  <c r="B44" i="110"/>
  <c r="F44" i="110"/>
  <c r="D45" i="110"/>
  <c r="B46" i="110"/>
  <c r="F46" i="110"/>
  <c r="D47" i="110"/>
  <c r="E31" i="110"/>
  <c r="C32" i="110"/>
  <c r="E33" i="110"/>
  <c r="C34" i="110"/>
  <c r="E35" i="110"/>
  <c r="C36" i="110"/>
  <c r="E37" i="110"/>
  <c r="C38" i="110"/>
  <c r="E39" i="110"/>
  <c r="C42" i="110"/>
  <c r="E43" i="110"/>
  <c r="C44" i="110"/>
  <c r="E45" i="110"/>
  <c r="C46" i="110"/>
  <c r="E47" i="110"/>
  <c r="B31" i="110"/>
  <c r="F31" i="110"/>
  <c r="D32" i="110"/>
  <c r="B33" i="110"/>
  <c r="F33" i="110"/>
  <c r="D34" i="110"/>
  <c r="B35" i="110"/>
  <c r="F35" i="110"/>
  <c r="D36" i="110"/>
  <c r="B37" i="110"/>
  <c r="F37" i="110"/>
  <c r="D38" i="110"/>
  <c r="B39" i="110"/>
  <c r="F39" i="110"/>
  <c r="D42" i="110"/>
  <c r="B43" i="110"/>
  <c r="F43" i="110"/>
  <c r="D44" i="110"/>
  <c r="B45" i="110"/>
  <c r="F45" i="110"/>
  <c r="D46" i="110"/>
  <c r="B47" i="110"/>
  <c r="F47" i="110"/>
  <c r="G10" i="110"/>
  <c r="C31" i="110"/>
  <c r="E32" i="110"/>
  <c r="C33" i="110"/>
  <c r="E34" i="110"/>
  <c r="C35" i="110"/>
  <c r="E36" i="110"/>
  <c r="C37" i="110"/>
  <c r="E38" i="110"/>
  <c r="C39" i="110"/>
  <c r="E42" i="110"/>
  <c r="C43" i="110"/>
  <c r="E44" i="110"/>
  <c r="C45" i="110"/>
  <c r="E46" i="110"/>
  <c r="C47" i="110"/>
  <c r="D30" i="109"/>
  <c r="B9" i="109"/>
  <c r="B29" i="109" s="1"/>
  <c r="B21" i="109"/>
  <c r="B41" i="109" s="1"/>
  <c r="D31" i="109"/>
  <c r="B32" i="109"/>
  <c r="F32" i="109"/>
  <c r="D33" i="109"/>
  <c r="B34" i="109"/>
  <c r="F34" i="109"/>
  <c r="D35" i="109"/>
  <c r="B36" i="109"/>
  <c r="F36" i="109"/>
  <c r="D37" i="109"/>
  <c r="B38" i="109"/>
  <c r="F38" i="109"/>
  <c r="D39" i="109"/>
  <c r="B40" i="109"/>
  <c r="F40" i="109"/>
  <c r="B42" i="109"/>
  <c r="F42" i="109"/>
  <c r="D43" i="109"/>
  <c r="B44" i="109"/>
  <c r="F44" i="109"/>
  <c r="D45" i="109"/>
  <c r="B46" i="109"/>
  <c r="F46" i="109"/>
  <c r="D47" i="109"/>
  <c r="E31" i="109"/>
  <c r="C32" i="109"/>
  <c r="E33" i="109"/>
  <c r="C34" i="109"/>
  <c r="E35" i="109"/>
  <c r="C36" i="109"/>
  <c r="E37" i="109"/>
  <c r="C38" i="109"/>
  <c r="E39" i="109"/>
  <c r="C40" i="109"/>
  <c r="C42" i="109"/>
  <c r="E43" i="109"/>
  <c r="C44" i="109"/>
  <c r="E45" i="109"/>
  <c r="C46" i="109"/>
  <c r="E47" i="109"/>
  <c r="B31" i="109"/>
  <c r="F31" i="109"/>
  <c r="D32" i="109"/>
  <c r="B33" i="109"/>
  <c r="F33" i="109"/>
  <c r="D34" i="109"/>
  <c r="B35" i="109"/>
  <c r="F35" i="109"/>
  <c r="D36" i="109"/>
  <c r="B37" i="109"/>
  <c r="F37" i="109"/>
  <c r="D38" i="109"/>
  <c r="B39" i="109"/>
  <c r="F39" i="109"/>
  <c r="D40" i="109"/>
  <c r="D42" i="109"/>
  <c r="B43" i="109"/>
  <c r="F43" i="109"/>
  <c r="D44" i="109"/>
  <c r="B45" i="109"/>
  <c r="F45" i="109"/>
  <c r="D46" i="109"/>
  <c r="B47" i="109"/>
  <c r="F47" i="109"/>
  <c r="G10" i="109"/>
  <c r="H30" i="109" s="1"/>
  <c r="C31" i="109"/>
  <c r="E32" i="109"/>
  <c r="C33" i="109"/>
  <c r="E34" i="109"/>
  <c r="C35" i="109"/>
  <c r="E36" i="109"/>
  <c r="C37" i="109"/>
  <c r="E38" i="109"/>
  <c r="C39" i="109"/>
  <c r="E40" i="109"/>
  <c r="E42" i="109"/>
  <c r="C43" i="109"/>
  <c r="E44" i="109"/>
  <c r="C45" i="109"/>
  <c r="E46" i="109"/>
  <c r="C47" i="109"/>
  <c r="B9" i="108"/>
  <c r="B29" i="108" s="1"/>
  <c r="B21" i="108"/>
  <c r="B41" i="108" s="1"/>
  <c r="D31" i="108"/>
  <c r="B32" i="108"/>
  <c r="F32" i="108"/>
  <c r="D33" i="108"/>
  <c r="B34" i="108"/>
  <c r="F34" i="108"/>
  <c r="D35" i="108"/>
  <c r="B36" i="108"/>
  <c r="F36" i="108"/>
  <c r="D37" i="108"/>
  <c r="B38" i="108"/>
  <c r="F38" i="108"/>
  <c r="D39" i="108"/>
  <c r="B40" i="108"/>
  <c r="F40" i="108"/>
  <c r="B42" i="108"/>
  <c r="F42" i="108"/>
  <c r="D43" i="108"/>
  <c r="B44" i="108"/>
  <c r="F44" i="108"/>
  <c r="D45" i="108"/>
  <c r="B46" i="108"/>
  <c r="F46" i="108"/>
  <c r="D47" i="108"/>
  <c r="B31" i="108"/>
  <c r="F31" i="108"/>
  <c r="D32" i="108"/>
  <c r="B33" i="108"/>
  <c r="F33" i="108"/>
  <c r="D34" i="108"/>
  <c r="B35" i="108"/>
  <c r="F35" i="108"/>
  <c r="D36" i="108"/>
  <c r="B37" i="108"/>
  <c r="F37" i="108"/>
  <c r="D38" i="108"/>
  <c r="B39" i="108"/>
  <c r="F39" i="108"/>
  <c r="D40" i="108"/>
  <c r="D42" i="108"/>
  <c r="B43" i="108"/>
  <c r="F43" i="108"/>
  <c r="D44" i="108"/>
  <c r="B45" i="108"/>
  <c r="F45" i="108"/>
  <c r="D46" i="108"/>
  <c r="B47" i="108"/>
  <c r="F47" i="108"/>
  <c r="G10" i="108"/>
  <c r="H30" i="108" s="1"/>
  <c r="E30" i="107"/>
  <c r="B21" i="107"/>
  <c r="B41" i="107" s="1"/>
  <c r="D31" i="107"/>
  <c r="B32" i="107"/>
  <c r="F32" i="107"/>
  <c r="D33" i="107"/>
  <c r="B34" i="107"/>
  <c r="F34" i="107"/>
  <c r="D35" i="107"/>
  <c r="B36" i="107"/>
  <c r="F36" i="107"/>
  <c r="D37" i="107"/>
  <c r="B38" i="107"/>
  <c r="F38" i="107"/>
  <c r="D39" i="107"/>
  <c r="B40" i="107"/>
  <c r="F40" i="107"/>
  <c r="B42" i="107"/>
  <c r="F42" i="107"/>
  <c r="D43" i="107"/>
  <c r="B44" i="107"/>
  <c r="F44" i="107"/>
  <c r="D45" i="107"/>
  <c r="B46" i="107"/>
  <c r="F46" i="107"/>
  <c r="D47" i="107"/>
  <c r="C30" i="107"/>
  <c r="E31" i="107"/>
  <c r="C32" i="107"/>
  <c r="E33" i="107"/>
  <c r="C34" i="107"/>
  <c r="E35" i="107"/>
  <c r="C36" i="107"/>
  <c r="E37" i="107"/>
  <c r="C38" i="107"/>
  <c r="E39" i="107"/>
  <c r="C40" i="107"/>
  <c r="C42" i="107"/>
  <c r="E43" i="107"/>
  <c r="C44" i="107"/>
  <c r="E45" i="107"/>
  <c r="C46" i="107"/>
  <c r="E47" i="107"/>
  <c r="B31" i="107"/>
  <c r="F31" i="107"/>
  <c r="D32" i="107"/>
  <c r="B33" i="107"/>
  <c r="F33" i="107"/>
  <c r="D34" i="107"/>
  <c r="B35" i="107"/>
  <c r="F35" i="107"/>
  <c r="D36" i="107"/>
  <c r="B37" i="107"/>
  <c r="F37" i="107"/>
  <c r="D38" i="107"/>
  <c r="B39" i="107"/>
  <c r="F39" i="107"/>
  <c r="D40" i="107"/>
  <c r="D42" i="107"/>
  <c r="B43" i="107"/>
  <c r="F43" i="107"/>
  <c r="D44" i="107"/>
  <c r="B45" i="107"/>
  <c r="F45" i="107"/>
  <c r="D46" i="107"/>
  <c r="B47" i="107"/>
  <c r="F47" i="107"/>
  <c r="C31" i="107"/>
  <c r="E32" i="107"/>
  <c r="C33" i="107"/>
  <c r="E34" i="107"/>
  <c r="C35" i="107"/>
  <c r="E36" i="107"/>
  <c r="C37" i="107"/>
  <c r="E38" i="107"/>
  <c r="C39" i="107"/>
  <c r="E40" i="107"/>
  <c r="E42" i="107"/>
  <c r="C43" i="107"/>
  <c r="E44" i="107"/>
  <c r="C45" i="107"/>
  <c r="E46" i="107"/>
  <c r="C47" i="107"/>
  <c r="D30" i="106"/>
  <c r="E30" i="106"/>
  <c r="B29" i="106"/>
  <c r="D39" i="106"/>
  <c r="D43" i="106"/>
  <c r="G9" i="106"/>
  <c r="E31" i="106"/>
  <c r="C32" i="106"/>
  <c r="E33" i="106"/>
  <c r="C34" i="106"/>
  <c r="E35" i="106"/>
  <c r="C36" i="106"/>
  <c r="E37" i="106"/>
  <c r="C38" i="106"/>
  <c r="E39" i="106"/>
  <c r="C40" i="106"/>
  <c r="C42" i="106"/>
  <c r="E43" i="106"/>
  <c r="C44" i="106"/>
  <c r="E45" i="106"/>
  <c r="C46" i="106"/>
  <c r="E47" i="106"/>
  <c r="D33" i="106"/>
  <c r="D35" i="106"/>
  <c r="D47" i="106"/>
  <c r="B31" i="106"/>
  <c r="F31" i="106"/>
  <c r="D32" i="106"/>
  <c r="B33" i="106"/>
  <c r="F33" i="106"/>
  <c r="D34" i="106"/>
  <c r="B35" i="106"/>
  <c r="F35" i="106"/>
  <c r="D36" i="106"/>
  <c r="B37" i="106"/>
  <c r="F37" i="106"/>
  <c r="D38" i="106"/>
  <c r="B39" i="106"/>
  <c r="F39" i="106"/>
  <c r="D40" i="106"/>
  <c r="B41" i="106"/>
  <c r="D42" i="106"/>
  <c r="B43" i="106"/>
  <c r="F43" i="106"/>
  <c r="D44" i="106"/>
  <c r="B45" i="106"/>
  <c r="F45" i="106"/>
  <c r="D46" i="106"/>
  <c r="B47" i="106"/>
  <c r="F47" i="106"/>
  <c r="D31" i="106"/>
  <c r="D37" i="106"/>
  <c r="D45" i="106"/>
  <c r="C31" i="106"/>
  <c r="E32" i="106"/>
  <c r="C33" i="106"/>
  <c r="E34" i="106"/>
  <c r="C35" i="106"/>
  <c r="E36" i="106"/>
  <c r="C37" i="106"/>
  <c r="E38" i="106"/>
  <c r="C39" i="106"/>
  <c r="E40" i="106"/>
  <c r="E42" i="106"/>
  <c r="C43" i="106"/>
  <c r="E44" i="106"/>
  <c r="C45" i="106"/>
  <c r="E46" i="106"/>
  <c r="C47" i="106"/>
  <c r="B9" i="105"/>
  <c r="B29" i="105" s="1"/>
  <c r="B21" i="105"/>
  <c r="B41" i="105" s="1"/>
  <c r="D31" i="105"/>
  <c r="B32" i="105"/>
  <c r="F32" i="105"/>
  <c r="D33" i="105"/>
  <c r="B34" i="105"/>
  <c r="F34" i="105"/>
  <c r="D35" i="105"/>
  <c r="B36" i="105"/>
  <c r="F36" i="105"/>
  <c r="D37" i="105"/>
  <c r="B38" i="105"/>
  <c r="F38" i="105"/>
  <c r="D39" i="105"/>
  <c r="B40" i="105"/>
  <c r="F40" i="105"/>
  <c r="B42" i="105"/>
  <c r="F42" i="105"/>
  <c r="D43" i="105"/>
  <c r="B44" i="105"/>
  <c r="F44" i="105"/>
  <c r="D45" i="105"/>
  <c r="B46" i="105"/>
  <c r="F46" i="105"/>
  <c r="D47" i="105"/>
  <c r="C30" i="105"/>
  <c r="E31" i="105"/>
  <c r="C32" i="105"/>
  <c r="E33" i="105"/>
  <c r="C34" i="105"/>
  <c r="E35" i="105"/>
  <c r="C36" i="105"/>
  <c r="E37" i="105"/>
  <c r="C38" i="105"/>
  <c r="E39" i="105"/>
  <c r="C40" i="105"/>
  <c r="C42" i="105"/>
  <c r="E43" i="105"/>
  <c r="C44" i="105"/>
  <c r="E45" i="105"/>
  <c r="C46" i="105"/>
  <c r="E47" i="105"/>
  <c r="B31" i="105"/>
  <c r="F31" i="105"/>
  <c r="D32" i="105"/>
  <c r="B33" i="105"/>
  <c r="F33" i="105"/>
  <c r="D34" i="105"/>
  <c r="B35" i="105"/>
  <c r="F35" i="105"/>
  <c r="D36" i="105"/>
  <c r="B37" i="105"/>
  <c r="F37" i="105"/>
  <c r="D38" i="105"/>
  <c r="B39" i="105"/>
  <c r="F39" i="105"/>
  <c r="D40" i="105"/>
  <c r="D42" i="105"/>
  <c r="B43" i="105"/>
  <c r="F43" i="105"/>
  <c r="D44" i="105"/>
  <c r="B45" i="105"/>
  <c r="F45" i="105"/>
  <c r="D46" i="105"/>
  <c r="B47" i="105"/>
  <c r="F47" i="105"/>
  <c r="C31" i="105"/>
  <c r="E32" i="105"/>
  <c r="C33" i="105"/>
  <c r="E34" i="105"/>
  <c r="C35" i="105"/>
  <c r="E36" i="105"/>
  <c r="C37" i="105"/>
  <c r="E38" i="105"/>
  <c r="C39" i="105"/>
  <c r="E40" i="105"/>
  <c r="E42" i="105"/>
  <c r="C43" i="105"/>
  <c r="E44" i="105"/>
  <c r="C45" i="105"/>
  <c r="E46" i="105"/>
  <c r="C47" i="105"/>
  <c r="G9" i="104"/>
  <c r="G21" i="104"/>
  <c r="H41" i="110" l="1"/>
  <c r="J41" i="110"/>
  <c r="K41" i="110"/>
  <c r="I41" i="110"/>
  <c r="K30" i="110"/>
  <c r="J30" i="110"/>
  <c r="I30" i="110"/>
  <c r="G30" i="110"/>
  <c r="H30" i="110"/>
  <c r="K29" i="110"/>
  <c r="G29" i="110"/>
  <c r="J29" i="110"/>
  <c r="I29" i="110"/>
  <c r="H29" i="110"/>
  <c r="F30" i="110"/>
  <c r="C30" i="110"/>
  <c r="E30" i="110"/>
  <c r="D29" i="110"/>
  <c r="F29" i="110"/>
  <c r="K41" i="109"/>
  <c r="J41" i="109"/>
  <c r="I41" i="109"/>
  <c r="H41" i="109"/>
  <c r="I29" i="109"/>
  <c r="J29" i="109"/>
  <c r="K29" i="109"/>
  <c r="H29" i="109"/>
  <c r="G30" i="109"/>
  <c r="J30" i="109"/>
  <c r="I30" i="109"/>
  <c r="K30" i="109"/>
  <c r="F30" i="109"/>
  <c r="C30" i="109"/>
  <c r="E30" i="109"/>
  <c r="F29" i="109"/>
  <c r="D29" i="109"/>
  <c r="K41" i="108"/>
  <c r="I41" i="108"/>
  <c r="J41" i="108"/>
  <c r="H41" i="108"/>
  <c r="I30" i="108"/>
  <c r="K30" i="108"/>
  <c r="G30" i="108"/>
  <c r="J30" i="108"/>
  <c r="K29" i="108"/>
  <c r="J29" i="108"/>
  <c r="I29" i="108"/>
  <c r="G29" i="108"/>
  <c r="E41" i="108"/>
  <c r="D41" i="108"/>
  <c r="F41" i="108"/>
  <c r="E30" i="108"/>
  <c r="C30" i="108"/>
  <c r="F30" i="108"/>
  <c r="D30" i="108"/>
  <c r="K41" i="107"/>
  <c r="H41" i="107"/>
  <c r="I41" i="107"/>
  <c r="J41" i="107"/>
  <c r="G29" i="107"/>
  <c r="H29" i="107"/>
  <c r="K29" i="107"/>
  <c r="I29" i="107"/>
  <c r="I30" i="107"/>
  <c r="G30" i="107"/>
  <c r="J30" i="107"/>
  <c r="K30" i="107"/>
  <c r="D30" i="107"/>
  <c r="F30" i="107"/>
  <c r="E29" i="107"/>
  <c r="D29" i="107"/>
  <c r="F29" i="107"/>
  <c r="K41" i="106"/>
  <c r="G41" i="106"/>
  <c r="J41" i="106"/>
  <c r="I41" i="106"/>
  <c r="K30" i="106"/>
  <c r="G30" i="106"/>
  <c r="J30" i="106"/>
  <c r="I30" i="106"/>
  <c r="K29" i="106"/>
  <c r="G29" i="106"/>
  <c r="J29" i="106"/>
  <c r="I29" i="106"/>
  <c r="H29" i="106"/>
  <c r="F29" i="106"/>
  <c r="D29" i="106"/>
  <c r="C30" i="106"/>
  <c r="F30" i="106"/>
  <c r="E29" i="106"/>
  <c r="I29" i="105"/>
  <c r="G29" i="105"/>
  <c r="J29" i="105"/>
  <c r="H29" i="105"/>
  <c r="J30" i="105"/>
  <c r="I30" i="105"/>
  <c r="K30" i="105"/>
  <c r="G30" i="105"/>
  <c r="F41" i="105"/>
  <c r="E30" i="105"/>
  <c r="D30" i="105"/>
  <c r="F30" i="105"/>
  <c r="G25" i="103"/>
  <c r="J25" i="103"/>
  <c r="H57" i="103"/>
  <c r="G57" i="103"/>
  <c r="J57" i="103"/>
  <c r="H22" i="103"/>
  <c r="G21" i="103"/>
  <c r="I21" i="103"/>
  <c r="J21" i="103"/>
  <c r="K20" i="103"/>
  <c r="G20" i="103"/>
  <c r="I20" i="103"/>
  <c r="I26" i="103"/>
  <c r="K26" i="103"/>
  <c r="G26" i="103"/>
  <c r="H26" i="103"/>
  <c r="I24" i="103"/>
  <c r="K24" i="103"/>
  <c r="G24" i="103"/>
  <c r="J24" i="103"/>
  <c r="H24" i="103"/>
  <c r="G23" i="103"/>
  <c r="I23" i="103"/>
  <c r="H23" i="103"/>
  <c r="J23" i="103"/>
  <c r="I22" i="103"/>
  <c r="G10" i="103"/>
  <c r="I19" i="103" s="1"/>
  <c r="K22" i="103"/>
  <c r="G22" i="103"/>
  <c r="H20" i="103"/>
  <c r="K38" i="103"/>
  <c r="G38" i="103"/>
  <c r="J38" i="103"/>
  <c r="I38" i="103"/>
  <c r="H38" i="103"/>
  <c r="B57" i="103"/>
  <c r="E57" i="103"/>
  <c r="F57" i="103"/>
  <c r="C57" i="103"/>
  <c r="F38" i="103"/>
  <c r="B38" i="103"/>
  <c r="E38" i="103"/>
  <c r="D38" i="103"/>
  <c r="C38" i="103"/>
  <c r="C41" i="110"/>
  <c r="F41" i="110"/>
  <c r="E41" i="110"/>
  <c r="C29" i="110"/>
  <c r="D41" i="110"/>
  <c r="E29" i="110"/>
  <c r="F41" i="109"/>
  <c r="C29" i="109"/>
  <c r="D41" i="109"/>
  <c r="E29" i="109"/>
  <c r="E41" i="109"/>
  <c r="C41" i="109"/>
  <c r="C41" i="108"/>
  <c r="E29" i="108"/>
  <c r="F29" i="108"/>
  <c r="D29" i="108"/>
  <c r="C29" i="108"/>
  <c r="F41" i="107"/>
  <c r="E41" i="107"/>
  <c r="D41" i="107"/>
  <c r="C41" i="107"/>
  <c r="F29" i="105"/>
  <c r="C41" i="105"/>
  <c r="C29" i="105"/>
  <c r="E41" i="105"/>
  <c r="D41" i="105"/>
  <c r="E29" i="105"/>
  <c r="D29" i="105"/>
  <c r="B26" i="3"/>
  <c r="D13" i="25"/>
  <c r="E49" i="68"/>
  <c r="C49" i="68" s="1"/>
  <c r="E48" i="68"/>
  <c r="C48" i="68" s="1"/>
  <c r="E47" i="68"/>
  <c r="C47" i="68" s="1"/>
  <c r="E31" i="68"/>
  <c r="C31" i="68" s="1"/>
  <c r="E30" i="68"/>
  <c r="C30" i="68" s="1"/>
  <c r="E29" i="68"/>
  <c r="C29" i="68" s="1"/>
  <c r="E49" i="67"/>
  <c r="C49" i="67" s="1"/>
  <c r="E48" i="67"/>
  <c r="C48" i="67" s="1"/>
  <c r="E47" i="67"/>
  <c r="C47" i="67" s="1"/>
  <c r="E31" i="67"/>
  <c r="C31" i="67" s="1"/>
  <c r="E30" i="67"/>
  <c r="E29" i="67"/>
  <c r="C29" i="67" s="1"/>
  <c r="E49" i="66"/>
  <c r="C49" i="66" s="1"/>
  <c r="E48" i="66"/>
  <c r="C48" i="66" s="1"/>
  <c r="E47" i="66"/>
  <c r="C47" i="66" s="1"/>
  <c r="E31" i="66"/>
  <c r="C31" i="66" s="1"/>
  <c r="E30" i="66"/>
  <c r="E29" i="66"/>
  <c r="C29" i="66" s="1"/>
  <c r="E49" i="65"/>
  <c r="C49" i="65" s="1"/>
  <c r="E48" i="65"/>
  <c r="C48" i="65" s="1"/>
  <c r="E47" i="65"/>
  <c r="C47" i="65" s="1"/>
  <c r="E31" i="65"/>
  <c r="C31" i="65" s="1"/>
  <c r="E30" i="65"/>
  <c r="C30" i="65" s="1"/>
  <c r="E29" i="65"/>
  <c r="C29" i="65" s="1"/>
  <c r="E49" i="64"/>
  <c r="C49" i="64"/>
  <c r="E48" i="64"/>
  <c r="C48" i="64" s="1"/>
  <c r="E47" i="64"/>
  <c r="C47" i="64" s="1"/>
  <c r="E31" i="64"/>
  <c r="C31" i="64" s="1"/>
  <c r="E30" i="64"/>
  <c r="C30" i="64" s="1"/>
  <c r="E29" i="64"/>
  <c r="C29" i="64"/>
  <c r="E49" i="63"/>
  <c r="C49" i="63" s="1"/>
  <c r="E48" i="63"/>
  <c r="C48" i="63" s="1"/>
  <c r="E47" i="63"/>
  <c r="C47" i="63" s="1"/>
  <c r="E31" i="63"/>
  <c r="C31" i="63" s="1"/>
  <c r="E30" i="63"/>
  <c r="C30" i="63" s="1"/>
  <c r="E29" i="63"/>
  <c r="C29" i="63" s="1"/>
  <c r="E49" i="25"/>
  <c r="C49" i="25" s="1"/>
  <c r="E48" i="25"/>
  <c r="C48" i="25" s="1"/>
  <c r="E47" i="25"/>
  <c r="C47" i="25" s="1"/>
  <c r="E29" i="25"/>
  <c r="C29" i="25" s="1"/>
  <c r="E30" i="25"/>
  <c r="C30" i="25" s="1"/>
  <c r="E31" i="25"/>
  <c r="C31" i="25" s="1"/>
  <c r="H13" i="68"/>
  <c r="G13" i="68"/>
  <c r="F13" i="68"/>
  <c r="D13" i="68"/>
  <c r="H12" i="68"/>
  <c r="G12" i="68"/>
  <c r="F12" i="68"/>
  <c r="D12" i="68"/>
  <c r="H11" i="68"/>
  <c r="G11" i="68"/>
  <c r="F11" i="68"/>
  <c r="D11" i="68"/>
  <c r="H13" i="67"/>
  <c r="G13" i="67"/>
  <c r="F13" i="67"/>
  <c r="D13" i="67"/>
  <c r="H12" i="67"/>
  <c r="G12" i="67"/>
  <c r="F12" i="67"/>
  <c r="D12" i="67"/>
  <c r="H11" i="67"/>
  <c r="G11" i="67"/>
  <c r="F11" i="67"/>
  <c r="D11" i="67"/>
  <c r="H13" i="66"/>
  <c r="G13" i="66"/>
  <c r="F13" i="66"/>
  <c r="D13" i="66"/>
  <c r="H12" i="66"/>
  <c r="G12" i="66"/>
  <c r="F12" i="66"/>
  <c r="D12" i="66"/>
  <c r="H11" i="66"/>
  <c r="G11" i="66"/>
  <c r="F11" i="66"/>
  <c r="D11" i="66"/>
  <c r="H13" i="65"/>
  <c r="G13" i="65"/>
  <c r="F13" i="65"/>
  <c r="E13" i="65"/>
  <c r="D13" i="65"/>
  <c r="H12" i="65"/>
  <c r="G12" i="65"/>
  <c r="F12" i="65"/>
  <c r="D12" i="65"/>
  <c r="H11" i="65"/>
  <c r="G11" i="65"/>
  <c r="F11" i="65"/>
  <c r="D11" i="65"/>
  <c r="H13" i="64"/>
  <c r="G13" i="64"/>
  <c r="F13" i="64"/>
  <c r="D13" i="64"/>
  <c r="H12" i="64"/>
  <c r="G12" i="64"/>
  <c r="F12" i="64"/>
  <c r="D12" i="64"/>
  <c r="H11" i="64"/>
  <c r="G11" i="64"/>
  <c r="F11" i="64"/>
  <c r="D11" i="64"/>
  <c r="H13" i="63"/>
  <c r="G13" i="63"/>
  <c r="F13" i="63"/>
  <c r="D13" i="63"/>
  <c r="H12" i="63"/>
  <c r="G12" i="63"/>
  <c r="F12" i="63"/>
  <c r="D12" i="63"/>
  <c r="H11" i="63"/>
  <c r="G11" i="63"/>
  <c r="F11" i="63"/>
  <c r="D11" i="63"/>
  <c r="F13" i="25"/>
  <c r="G13" i="25"/>
  <c r="H13" i="25"/>
  <c r="D12" i="25"/>
  <c r="F12" i="25"/>
  <c r="G12" i="25"/>
  <c r="H12" i="25"/>
  <c r="D11" i="25"/>
  <c r="F11" i="25"/>
  <c r="G11" i="25"/>
  <c r="H11" i="25"/>
  <c r="E12" i="68" l="1"/>
  <c r="C12" i="68"/>
  <c r="E12" i="67"/>
  <c r="E12" i="64"/>
  <c r="C12" i="25"/>
  <c r="E12" i="25"/>
  <c r="G19" i="103"/>
  <c r="J19" i="103"/>
  <c r="H19" i="103"/>
  <c r="K19" i="103"/>
  <c r="E11" i="68"/>
  <c r="E11" i="65"/>
  <c r="E11" i="64"/>
  <c r="E13" i="64"/>
  <c r="E13" i="68"/>
  <c r="C13" i="68"/>
  <c r="C11" i="68"/>
  <c r="C13" i="67"/>
  <c r="C11" i="67"/>
  <c r="E11" i="67"/>
  <c r="E13" i="67"/>
  <c r="C30" i="67"/>
  <c r="C12" i="67" s="1"/>
  <c r="E12" i="66"/>
  <c r="C13" i="66"/>
  <c r="C11" i="66"/>
  <c r="E11" i="66"/>
  <c r="E13" i="66"/>
  <c r="C30" i="66"/>
  <c r="C12" i="66" s="1"/>
  <c r="E12" i="65"/>
  <c r="C12" i="65"/>
  <c r="C13" i="65"/>
  <c r="C11" i="65"/>
  <c r="C11" i="64"/>
  <c r="C13" i="64"/>
  <c r="C12" i="64"/>
  <c r="C11" i="63"/>
  <c r="C12" i="63"/>
  <c r="C13" i="63"/>
  <c r="E12" i="63"/>
  <c r="E11" i="63"/>
  <c r="E13" i="63"/>
  <c r="C11" i="25"/>
  <c r="C13" i="25"/>
  <c r="E11" i="25"/>
  <c r="E13" i="25"/>
  <c r="H56" i="68" l="1"/>
  <c r="G56" i="68"/>
  <c r="F56" i="68"/>
  <c r="E56" i="68"/>
  <c r="D56" i="68"/>
  <c r="C56" i="68"/>
  <c r="H55" i="68"/>
  <c r="G55" i="68"/>
  <c r="F55" i="68"/>
  <c r="E55" i="68"/>
  <c r="D55" i="68"/>
  <c r="C55" i="68"/>
  <c r="H54" i="68"/>
  <c r="G54" i="68"/>
  <c r="F54" i="68"/>
  <c r="E54" i="68"/>
  <c r="D54" i="68"/>
  <c r="C54" i="68"/>
  <c r="H52" i="68"/>
  <c r="H61" i="68" s="1"/>
  <c r="G52" i="68"/>
  <c r="G61" i="68" s="1"/>
  <c r="F52" i="68"/>
  <c r="F61" i="68" s="1"/>
  <c r="E52" i="68"/>
  <c r="E61" i="68" s="1"/>
  <c r="D52" i="68"/>
  <c r="D61" i="68" s="1"/>
  <c r="C52" i="68"/>
  <c r="C61" i="68" s="1"/>
  <c r="H51" i="68"/>
  <c r="H59" i="68" s="1"/>
  <c r="G51" i="68"/>
  <c r="G59" i="68" s="1"/>
  <c r="F51" i="68"/>
  <c r="F59" i="68" s="1"/>
  <c r="E51" i="68"/>
  <c r="E59" i="68" s="1"/>
  <c r="D51" i="68"/>
  <c r="D59" i="68" s="1"/>
  <c r="C51" i="68"/>
  <c r="C59" i="68" s="1"/>
  <c r="H50" i="68"/>
  <c r="H57" i="68" s="1"/>
  <c r="G50" i="68"/>
  <c r="G57" i="68" s="1"/>
  <c r="F50" i="68"/>
  <c r="F57" i="68" s="1"/>
  <c r="E50" i="68"/>
  <c r="E57" i="68" s="1"/>
  <c r="D50" i="68"/>
  <c r="D57" i="68" s="1"/>
  <c r="C50" i="68"/>
  <c r="C57" i="68" s="1"/>
  <c r="H38" i="68"/>
  <c r="G38" i="68"/>
  <c r="F38" i="68"/>
  <c r="E38" i="68"/>
  <c r="D38" i="68"/>
  <c r="C38" i="68"/>
  <c r="H37" i="68"/>
  <c r="G37" i="68"/>
  <c r="F37" i="68"/>
  <c r="E37" i="68"/>
  <c r="D37" i="68"/>
  <c r="C37" i="68"/>
  <c r="H36" i="68"/>
  <c r="G36" i="68"/>
  <c r="F36" i="68"/>
  <c r="E36" i="68"/>
  <c r="D36" i="68"/>
  <c r="C36" i="68"/>
  <c r="H34" i="68"/>
  <c r="H43" i="68" s="1"/>
  <c r="G34" i="68"/>
  <c r="G43" i="68" s="1"/>
  <c r="F34" i="68"/>
  <c r="F43" i="68" s="1"/>
  <c r="E34" i="68"/>
  <c r="E43" i="68" s="1"/>
  <c r="D34" i="68"/>
  <c r="D43" i="68" s="1"/>
  <c r="C34" i="68"/>
  <c r="C43" i="68" s="1"/>
  <c r="H33" i="68"/>
  <c r="H41" i="68" s="1"/>
  <c r="G33" i="68"/>
  <c r="G41" i="68" s="1"/>
  <c r="F33" i="68"/>
  <c r="F41" i="68" s="1"/>
  <c r="E33" i="68"/>
  <c r="E41" i="68" s="1"/>
  <c r="D33" i="68"/>
  <c r="D41" i="68" s="1"/>
  <c r="C33" i="68"/>
  <c r="C41" i="68" s="1"/>
  <c r="H32" i="68"/>
  <c r="H39" i="68" s="1"/>
  <c r="G32" i="68"/>
  <c r="G39" i="68" s="1"/>
  <c r="F32" i="68"/>
  <c r="F39" i="68" s="1"/>
  <c r="E32" i="68"/>
  <c r="E39" i="68" s="1"/>
  <c r="D32" i="68"/>
  <c r="D39" i="68" s="1"/>
  <c r="C32" i="68"/>
  <c r="C39" i="68" s="1"/>
  <c r="H20" i="68"/>
  <c r="G20" i="68"/>
  <c r="F20" i="68"/>
  <c r="E20" i="68"/>
  <c r="D20" i="68"/>
  <c r="C20" i="68"/>
  <c r="H19" i="68"/>
  <c r="G19" i="68"/>
  <c r="F19" i="68"/>
  <c r="E19" i="68"/>
  <c r="D19" i="68"/>
  <c r="C19" i="68"/>
  <c r="H18" i="68"/>
  <c r="G18" i="68"/>
  <c r="F18" i="68"/>
  <c r="E18" i="68"/>
  <c r="D18" i="68"/>
  <c r="C18" i="68"/>
  <c r="H16" i="68"/>
  <c r="H25" i="68" s="1"/>
  <c r="G16" i="68"/>
  <c r="G25" i="68" s="1"/>
  <c r="F16" i="68"/>
  <c r="F25" i="68" s="1"/>
  <c r="E16" i="68"/>
  <c r="E25" i="68" s="1"/>
  <c r="D16" i="68"/>
  <c r="D25" i="68" s="1"/>
  <c r="C16" i="68"/>
  <c r="C25" i="68" s="1"/>
  <c r="H15" i="68"/>
  <c r="H23" i="68" s="1"/>
  <c r="G15" i="68"/>
  <c r="G23" i="68" s="1"/>
  <c r="F15" i="68"/>
  <c r="F23" i="68" s="1"/>
  <c r="E15" i="68"/>
  <c r="E23" i="68" s="1"/>
  <c r="D15" i="68"/>
  <c r="D23" i="68" s="1"/>
  <c r="C15" i="68"/>
  <c r="C23" i="68" s="1"/>
  <c r="H14" i="68"/>
  <c r="H21" i="68" s="1"/>
  <c r="G14" i="68"/>
  <c r="G21" i="68" s="1"/>
  <c r="F14" i="68"/>
  <c r="F21" i="68" s="1"/>
  <c r="E14" i="68"/>
  <c r="E21" i="68" s="1"/>
  <c r="D14" i="68"/>
  <c r="D21" i="68" s="1"/>
  <c r="C14" i="68"/>
  <c r="C21" i="68" s="1"/>
  <c r="H56" i="67"/>
  <c r="G56" i="67"/>
  <c r="F56" i="67"/>
  <c r="E56" i="67"/>
  <c r="D56" i="67"/>
  <c r="C56" i="67"/>
  <c r="H55" i="67"/>
  <c r="G55" i="67"/>
  <c r="F55" i="67"/>
  <c r="E55" i="67"/>
  <c r="D55" i="67"/>
  <c r="C55" i="67"/>
  <c r="H54" i="67"/>
  <c r="G54" i="67"/>
  <c r="F54" i="67"/>
  <c r="E54" i="67"/>
  <c r="D54" i="67"/>
  <c r="C54" i="67"/>
  <c r="H52" i="67"/>
  <c r="H61" i="67" s="1"/>
  <c r="G52" i="67"/>
  <c r="G61" i="67" s="1"/>
  <c r="F52" i="67"/>
  <c r="F61" i="67" s="1"/>
  <c r="E52" i="67"/>
  <c r="E61" i="67" s="1"/>
  <c r="D52" i="67"/>
  <c r="D61" i="67" s="1"/>
  <c r="C52" i="67"/>
  <c r="C61" i="67" s="1"/>
  <c r="H51" i="67"/>
  <c r="H59" i="67" s="1"/>
  <c r="G51" i="67"/>
  <c r="G59" i="67" s="1"/>
  <c r="F51" i="67"/>
  <c r="F59" i="67" s="1"/>
  <c r="E51" i="67"/>
  <c r="E59" i="67" s="1"/>
  <c r="D51" i="67"/>
  <c r="D59" i="67" s="1"/>
  <c r="C51" i="67"/>
  <c r="C59" i="67" s="1"/>
  <c r="H50" i="67"/>
  <c r="H57" i="67" s="1"/>
  <c r="G50" i="67"/>
  <c r="G57" i="67" s="1"/>
  <c r="F50" i="67"/>
  <c r="F57" i="67" s="1"/>
  <c r="E50" i="67"/>
  <c r="E57" i="67" s="1"/>
  <c r="D50" i="67"/>
  <c r="D57" i="67" s="1"/>
  <c r="C50" i="67"/>
  <c r="C57" i="67" s="1"/>
  <c r="H38" i="67"/>
  <c r="G38" i="67"/>
  <c r="F38" i="67"/>
  <c r="E38" i="67"/>
  <c r="D38" i="67"/>
  <c r="C38" i="67"/>
  <c r="H37" i="67"/>
  <c r="G37" i="67"/>
  <c r="F37" i="67"/>
  <c r="E37" i="67"/>
  <c r="D37" i="67"/>
  <c r="C37" i="67"/>
  <c r="H36" i="67"/>
  <c r="G36" i="67"/>
  <c r="F36" i="67"/>
  <c r="E36" i="67"/>
  <c r="D36" i="67"/>
  <c r="C36" i="67"/>
  <c r="H34" i="67"/>
  <c r="H43" i="67" s="1"/>
  <c r="G34" i="67"/>
  <c r="G43" i="67" s="1"/>
  <c r="F34" i="67"/>
  <c r="F43" i="67" s="1"/>
  <c r="E34" i="67"/>
  <c r="E43" i="67" s="1"/>
  <c r="D34" i="67"/>
  <c r="D43" i="67" s="1"/>
  <c r="C34" i="67"/>
  <c r="C43" i="67" s="1"/>
  <c r="H33" i="67"/>
  <c r="H41" i="67" s="1"/>
  <c r="G33" i="67"/>
  <c r="G41" i="67" s="1"/>
  <c r="F33" i="67"/>
  <c r="F41" i="67" s="1"/>
  <c r="E33" i="67"/>
  <c r="E41" i="67" s="1"/>
  <c r="D33" i="67"/>
  <c r="D41" i="67" s="1"/>
  <c r="C33" i="67"/>
  <c r="C41" i="67" s="1"/>
  <c r="H32" i="67"/>
  <c r="H39" i="67" s="1"/>
  <c r="G32" i="67"/>
  <c r="G39" i="67" s="1"/>
  <c r="F32" i="67"/>
  <c r="F39" i="67" s="1"/>
  <c r="E32" i="67"/>
  <c r="E39" i="67" s="1"/>
  <c r="D32" i="67"/>
  <c r="D39" i="67" s="1"/>
  <c r="C32" i="67"/>
  <c r="C39" i="67" s="1"/>
  <c r="H20" i="67"/>
  <c r="G20" i="67"/>
  <c r="F20" i="67"/>
  <c r="E20" i="67"/>
  <c r="D20" i="67"/>
  <c r="C20" i="67"/>
  <c r="H19" i="67"/>
  <c r="G19" i="67"/>
  <c r="F19" i="67"/>
  <c r="E19" i="67"/>
  <c r="D19" i="67"/>
  <c r="C19" i="67"/>
  <c r="H18" i="67"/>
  <c r="G18" i="67"/>
  <c r="F18" i="67"/>
  <c r="E18" i="67"/>
  <c r="D18" i="67"/>
  <c r="C18" i="67"/>
  <c r="H16" i="67"/>
  <c r="H25" i="67" s="1"/>
  <c r="G16" i="67"/>
  <c r="G25" i="67" s="1"/>
  <c r="F16" i="67"/>
  <c r="F25" i="67" s="1"/>
  <c r="E16" i="67"/>
  <c r="E25" i="67" s="1"/>
  <c r="D16" i="67"/>
  <c r="D25" i="67" s="1"/>
  <c r="C16" i="67"/>
  <c r="C25" i="67" s="1"/>
  <c r="H15" i="67"/>
  <c r="H23" i="67" s="1"/>
  <c r="G15" i="67"/>
  <c r="G23" i="67" s="1"/>
  <c r="F15" i="67"/>
  <c r="F23" i="67" s="1"/>
  <c r="E15" i="67"/>
  <c r="E23" i="67" s="1"/>
  <c r="D15" i="67"/>
  <c r="D23" i="67" s="1"/>
  <c r="C15" i="67"/>
  <c r="C23" i="67" s="1"/>
  <c r="H14" i="67"/>
  <c r="H21" i="67" s="1"/>
  <c r="G14" i="67"/>
  <c r="G21" i="67" s="1"/>
  <c r="F14" i="67"/>
  <c r="F21" i="67" s="1"/>
  <c r="E14" i="67"/>
  <c r="E21" i="67" s="1"/>
  <c r="D14" i="67"/>
  <c r="D21" i="67" s="1"/>
  <c r="C14" i="67"/>
  <c r="C21" i="67" s="1"/>
  <c r="H59" i="66"/>
  <c r="H56" i="66"/>
  <c r="G56" i="66"/>
  <c r="F56" i="66"/>
  <c r="E56" i="66"/>
  <c r="D56" i="66"/>
  <c r="C56" i="66"/>
  <c r="H55" i="66"/>
  <c r="G55" i="66"/>
  <c r="F55" i="66"/>
  <c r="E55" i="66"/>
  <c r="D55" i="66"/>
  <c r="C55" i="66"/>
  <c r="H54" i="66"/>
  <c r="G54" i="66"/>
  <c r="F54" i="66"/>
  <c r="F58" i="66" s="1"/>
  <c r="E54" i="66"/>
  <c r="D54" i="66"/>
  <c r="C54" i="66"/>
  <c r="H52" i="66"/>
  <c r="H61" i="66" s="1"/>
  <c r="G52" i="66"/>
  <c r="G61" i="66" s="1"/>
  <c r="F52" i="66"/>
  <c r="F61" i="66" s="1"/>
  <c r="E52" i="66"/>
  <c r="E61" i="66" s="1"/>
  <c r="D52" i="66"/>
  <c r="D61" i="66" s="1"/>
  <c r="C52" i="66"/>
  <c r="C61" i="66" s="1"/>
  <c r="H51" i="66"/>
  <c r="G51" i="66"/>
  <c r="G59" i="66" s="1"/>
  <c r="F51" i="66"/>
  <c r="F59" i="66" s="1"/>
  <c r="E51" i="66"/>
  <c r="E59" i="66" s="1"/>
  <c r="D51" i="66"/>
  <c r="D59" i="66" s="1"/>
  <c r="C51" i="66"/>
  <c r="C59" i="66" s="1"/>
  <c r="H50" i="66"/>
  <c r="H57" i="66" s="1"/>
  <c r="G50" i="66"/>
  <c r="G57" i="66" s="1"/>
  <c r="F50" i="66"/>
  <c r="F57" i="66" s="1"/>
  <c r="E50" i="66"/>
  <c r="E57" i="66" s="1"/>
  <c r="D50" i="66"/>
  <c r="D57" i="66" s="1"/>
  <c r="C50" i="66"/>
  <c r="C57" i="66" s="1"/>
  <c r="H38" i="66"/>
  <c r="G38" i="66"/>
  <c r="F38" i="66"/>
  <c r="E38" i="66"/>
  <c r="D38" i="66"/>
  <c r="C38" i="66"/>
  <c r="H37" i="66"/>
  <c r="G37" i="66"/>
  <c r="F37" i="66"/>
  <c r="E37" i="66"/>
  <c r="D37" i="66"/>
  <c r="C37" i="66"/>
  <c r="H36" i="66"/>
  <c r="G36" i="66"/>
  <c r="F36" i="66"/>
  <c r="F40" i="66" s="1"/>
  <c r="E36" i="66"/>
  <c r="D36" i="66"/>
  <c r="C36" i="66"/>
  <c r="H34" i="66"/>
  <c r="H43" i="66" s="1"/>
  <c r="G34" i="66"/>
  <c r="G43" i="66" s="1"/>
  <c r="F34" i="66"/>
  <c r="F43" i="66" s="1"/>
  <c r="E34" i="66"/>
  <c r="E43" i="66" s="1"/>
  <c r="D34" i="66"/>
  <c r="D43" i="66" s="1"/>
  <c r="C34" i="66"/>
  <c r="C43" i="66" s="1"/>
  <c r="H33" i="66"/>
  <c r="H41" i="66" s="1"/>
  <c r="G33" i="66"/>
  <c r="G41" i="66" s="1"/>
  <c r="F33" i="66"/>
  <c r="F41" i="66" s="1"/>
  <c r="E33" i="66"/>
  <c r="E41" i="66" s="1"/>
  <c r="D33" i="66"/>
  <c r="D41" i="66" s="1"/>
  <c r="C33" i="66"/>
  <c r="C41" i="66" s="1"/>
  <c r="H32" i="66"/>
  <c r="H39" i="66" s="1"/>
  <c r="G32" i="66"/>
  <c r="G39" i="66" s="1"/>
  <c r="F32" i="66"/>
  <c r="F39" i="66" s="1"/>
  <c r="E32" i="66"/>
  <c r="E39" i="66" s="1"/>
  <c r="D32" i="66"/>
  <c r="D39" i="66" s="1"/>
  <c r="C32" i="66"/>
  <c r="C39" i="66" s="1"/>
  <c r="H20" i="66"/>
  <c r="G20" i="66"/>
  <c r="F20" i="66"/>
  <c r="E20" i="66"/>
  <c r="D20" i="66"/>
  <c r="C20" i="66"/>
  <c r="H19" i="66"/>
  <c r="G19" i="66"/>
  <c r="F19" i="66"/>
  <c r="E19" i="66"/>
  <c r="D19" i="66"/>
  <c r="C19" i="66"/>
  <c r="H18" i="66"/>
  <c r="G18" i="66"/>
  <c r="F18" i="66"/>
  <c r="E18" i="66"/>
  <c r="E22" i="66" s="1"/>
  <c r="D18" i="66"/>
  <c r="C18" i="66"/>
  <c r="H16" i="66"/>
  <c r="H25" i="66" s="1"/>
  <c r="G16" i="66"/>
  <c r="G25" i="66" s="1"/>
  <c r="F16" i="66"/>
  <c r="F25" i="66" s="1"/>
  <c r="E16" i="66"/>
  <c r="E25" i="66" s="1"/>
  <c r="D16" i="66"/>
  <c r="D25" i="66" s="1"/>
  <c r="C16" i="66"/>
  <c r="C25" i="66" s="1"/>
  <c r="H15" i="66"/>
  <c r="H23" i="66" s="1"/>
  <c r="G15" i="66"/>
  <c r="G23" i="66" s="1"/>
  <c r="F15" i="66"/>
  <c r="F23" i="66" s="1"/>
  <c r="E15" i="66"/>
  <c r="E23" i="66" s="1"/>
  <c r="D15" i="66"/>
  <c r="D23" i="66" s="1"/>
  <c r="C15" i="66"/>
  <c r="C23" i="66" s="1"/>
  <c r="H14" i="66"/>
  <c r="H21" i="66" s="1"/>
  <c r="G14" i="66"/>
  <c r="G21" i="66" s="1"/>
  <c r="F14" i="66"/>
  <c r="F21" i="66" s="1"/>
  <c r="E14" i="66"/>
  <c r="E21" i="66" s="1"/>
  <c r="D14" i="66"/>
  <c r="D21" i="66" s="1"/>
  <c r="C14" i="66"/>
  <c r="C21" i="66" s="1"/>
  <c r="H56" i="65"/>
  <c r="G56" i="65"/>
  <c r="F56" i="65"/>
  <c r="E56" i="65"/>
  <c r="D56" i="65"/>
  <c r="C56" i="65"/>
  <c r="H55" i="65"/>
  <c r="G55" i="65"/>
  <c r="F55" i="65"/>
  <c r="E55" i="65"/>
  <c r="D55" i="65"/>
  <c r="C55" i="65"/>
  <c r="H54" i="65"/>
  <c r="G54" i="65"/>
  <c r="F54" i="65"/>
  <c r="E54" i="65"/>
  <c r="D54" i="65"/>
  <c r="C54" i="65"/>
  <c r="H52" i="65"/>
  <c r="H61" i="65" s="1"/>
  <c r="G52" i="65"/>
  <c r="G61" i="65" s="1"/>
  <c r="F52" i="65"/>
  <c r="F61" i="65" s="1"/>
  <c r="E52" i="65"/>
  <c r="E61" i="65" s="1"/>
  <c r="D52" i="65"/>
  <c r="D61" i="65" s="1"/>
  <c r="C52" i="65"/>
  <c r="C61" i="65" s="1"/>
  <c r="H51" i="65"/>
  <c r="H59" i="65" s="1"/>
  <c r="G51" i="65"/>
  <c r="G59" i="65" s="1"/>
  <c r="F51" i="65"/>
  <c r="F59" i="65" s="1"/>
  <c r="E51" i="65"/>
  <c r="E59" i="65" s="1"/>
  <c r="D51" i="65"/>
  <c r="D59" i="65" s="1"/>
  <c r="C51" i="65"/>
  <c r="C59" i="65" s="1"/>
  <c r="H50" i="65"/>
  <c r="H57" i="65" s="1"/>
  <c r="G50" i="65"/>
  <c r="G57" i="65" s="1"/>
  <c r="F50" i="65"/>
  <c r="F57" i="65" s="1"/>
  <c r="E50" i="65"/>
  <c r="E57" i="65" s="1"/>
  <c r="D50" i="65"/>
  <c r="D57" i="65" s="1"/>
  <c r="C50" i="65"/>
  <c r="C57" i="65" s="1"/>
  <c r="H38" i="65"/>
  <c r="G38" i="65"/>
  <c r="F38" i="65"/>
  <c r="E38" i="65"/>
  <c r="D38" i="65"/>
  <c r="C38" i="65"/>
  <c r="H37" i="65"/>
  <c r="G37" i="65"/>
  <c r="F37" i="65"/>
  <c r="E37" i="65"/>
  <c r="D37" i="65"/>
  <c r="C37" i="65"/>
  <c r="H36" i="65"/>
  <c r="G36" i="65"/>
  <c r="F36" i="65"/>
  <c r="E36" i="65"/>
  <c r="D36" i="65"/>
  <c r="C36" i="65"/>
  <c r="H34" i="65"/>
  <c r="H43" i="65" s="1"/>
  <c r="G34" i="65"/>
  <c r="G43" i="65" s="1"/>
  <c r="F34" i="65"/>
  <c r="F43" i="65" s="1"/>
  <c r="E34" i="65"/>
  <c r="E43" i="65" s="1"/>
  <c r="D34" i="65"/>
  <c r="D43" i="65" s="1"/>
  <c r="C34" i="65"/>
  <c r="C43" i="65" s="1"/>
  <c r="H33" i="65"/>
  <c r="H41" i="65" s="1"/>
  <c r="G33" i="65"/>
  <c r="G41" i="65" s="1"/>
  <c r="F33" i="65"/>
  <c r="F41" i="65" s="1"/>
  <c r="E33" i="65"/>
  <c r="E41" i="65" s="1"/>
  <c r="D33" i="65"/>
  <c r="D41" i="65" s="1"/>
  <c r="C33" i="65"/>
  <c r="C41" i="65" s="1"/>
  <c r="H32" i="65"/>
  <c r="H39" i="65" s="1"/>
  <c r="G32" i="65"/>
  <c r="G39" i="65" s="1"/>
  <c r="F32" i="65"/>
  <c r="F39" i="65" s="1"/>
  <c r="E32" i="65"/>
  <c r="E39" i="65" s="1"/>
  <c r="D32" i="65"/>
  <c r="D39" i="65" s="1"/>
  <c r="C32" i="65"/>
  <c r="C39" i="65" s="1"/>
  <c r="H20" i="65"/>
  <c r="G20" i="65"/>
  <c r="F20" i="65"/>
  <c r="E20" i="65"/>
  <c r="D20" i="65"/>
  <c r="C20" i="65"/>
  <c r="H19" i="65"/>
  <c r="G19" i="65"/>
  <c r="F19" i="65"/>
  <c r="E19" i="65"/>
  <c r="D19" i="65"/>
  <c r="C19" i="65"/>
  <c r="H18" i="65"/>
  <c r="G18" i="65"/>
  <c r="F18" i="65"/>
  <c r="E18" i="65"/>
  <c r="D18" i="65"/>
  <c r="C18" i="65"/>
  <c r="H16" i="65"/>
  <c r="H25" i="65" s="1"/>
  <c r="G16" i="65"/>
  <c r="G25" i="65" s="1"/>
  <c r="F16" i="65"/>
  <c r="F25" i="65" s="1"/>
  <c r="E16" i="65"/>
  <c r="E25" i="65" s="1"/>
  <c r="D16" i="65"/>
  <c r="D25" i="65" s="1"/>
  <c r="C16" i="65"/>
  <c r="C25" i="65" s="1"/>
  <c r="H15" i="65"/>
  <c r="H23" i="65" s="1"/>
  <c r="G15" i="65"/>
  <c r="G23" i="65" s="1"/>
  <c r="F15" i="65"/>
  <c r="F23" i="65" s="1"/>
  <c r="E15" i="65"/>
  <c r="E23" i="65" s="1"/>
  <c r="D15" i="65"/>
  <c r="D23" i="65" s="1"/>
  <c r="C15" i="65"/>
  <c r="C23" i="65" s="1"/>
  <c r="H14" i="65"/>
  <c r="H21" i="65" s="1"/>
  <c r="G14" i="65"/>
  <c r="G21" i="65" s="1"/>
  <c r="F14" i="65"/>
  <c r="F21" i="65" s="1"/>
  <c r="E14" i="65"/>
  <c r="E21" i="65" s="1"/>
  <c r="D14" i="65"/>
  <c r="D21" i="65" s="1"/>
  <c r="C14" i="65"/>
  <c r="C21" i="65" s="1"/>
  <c r="H56" i="64"/>
  <c r="G56" i="64"/>
  <c r="F56" i="64"/>
  <c r="E56" i="64"/>
  <c r="D56" i="64"/>
  <c r="C56" i="64"/>
  <c r="H55" i="64"/>
  <c r="G55" i="64"/>
  <c r="F55" i="64"/>
  <c r="E55" i="64"/>
  <c r="D55" i="64"/>
  <c r="C55" i="64"/>
  <c r="H54" i="64"/>
  <c r="G54" i="64"/>
  <c r="F54" i="64"/>
  <c r="E54" i="64"/>
  <c r="D54" i="64"/>
  <c r="C54" i="64"/>
  <c r="H52" i="64"/>
  <c r="H61" i="64" s="1"/>
  <c r="G52" i="64"/>
  <c r="G61" i="64" s="1"/>
  <c r="F52" i="64"/>
  <c r="F61" i="64" s="1"/>
  <c r="E52" i="64"/>
  <c r="E61" i="64" s="1"/>
  <c r="D52" i="64"/>
  <c r="D61" i="64" s="1"/>
  <c r="C52" i="64"/>
  <c r="C61" i="64" s="1"/>
  <c r="H51" i="64"/>
  <c r="H59" i="64" s="1"/>
  <c r="G51" i="64"/>
  <c r="G59" i="64" s="1"/>
  <c r="F51" i="64"/>
  <c r="F59" i="64" s="1"/>
  <c r="E51" i="64"/>
  <c r="E59" i="64" s="1"/>
  <c r="D51" i="64"/>
  <c r="D59" i="64" s="1"/>
  <c r="C51" i="64"/>
  <c r="C59" i="64" s="1"/>
  <c r="H50" i="64"/>
  <c r="H57" i="64" s="1"/>
  <c r="G50" i="64"/>
  <c r="G57" i="64" s="1"/>
  <c r="F50" i="64"/>
  <c r="F57" i="64" s="1"/>
  <c r="E50" i="64"/>
  <c r="E57" i="64" s="1"/>
  <c r="D50" i="64"/>
  <c r="D57" i="64" s="1"/>
  <c r="C50" i="64"/>
  <c r="C57" i="64" s="1"/>
  <c r="H38" i="64"/>
  <c r="G38" i="64"/>
  <c r="F38" i="64"/>
  <c r="E38" i="64"/>
  <c r="D38" i="64"/>
  <c r="C38" i="64"/>
  <c r="H37" i="64"/>
  <c r="G37" i="64"/>
  <c r="F37" i="64"/>
  <c r="E37" i="64"/>
  <c r="D37" i="64"/>
  <c r="C37" i="64"/>
  <c r="H36" i="64"/>
  <c r="G36" i="64"/>
  <c r="F36" i="64"/>
  <c r="E36" i="64"/>
  <c r="D36" i="64"/>
  <c r="C36" i="64"/>
  <c r="H34" i="64"/>
  <c r="H43" i="64" s="1"/>
  <c r="G34" i="64"/>
  <c r="G43" i="64" s="1"/>
  <c r="F34" i="64"/>
  <c r="F43" i="64" s="1"/>
  <c r="E34" i="64"/>
  <c r="E43" i="64" s="1"/>
  <c r="D34" i="64"/>
  <c r="D43" i="64" s="1"/>
  <c r="C34" i="64"/>
  <c r="C43" i="64" s="1"/>
  <c r="H33" i="64"/>
  <c r="H41" i="64" s="1"/>
  <c r="G33" i="64"/>
  <c r="G41" i="64" s="1"/>
  <c r="F33" i="64"/>
  <c r="F41" i="64" s="1"/>
  <c r="E33" i="64"/>
  <c r="E41" i="64" s="1"/>
  <c r="D33" i="64"/>
  <c r="D41" i="64" s="1"/>
  <c r="C33" i="64"/>
  <c r="C41" i="64" s="1"/>
  <c r="H32" i="64"/>
  <c r="H39" i="64" s="1"/>
  <c r="G32" i="64"/>
  <c r="G39" i="64" s="1"/>
  <c r="F32" i="64"/>
  <c r="F39" i="64" s="1"/>
  <c r="E32" i="64"/>
  <c r="E39" i="64" s="1"/>
  <c r="D32" i="64"/>
  <c r="D39" i="64" s="1"/>
  <c r="C32" i="64"/>
  <c r="C39" i="64" s="1"/>
  <c r="H20" i="64"/>
  <c r="G20" i="64"/>
  <c r="F20" i="64"/>
  <c r="E20" i="64"/>
  <c r="D20" i="64"/>
  <c r="C20" i="64"/>
  <c r="H19" i="64"/>
  <c r="G19" i="64"/>
  <c r="F19" i="64"/>
  <c r="E19" i="64"/>
  <c r="D19" i="64"/>
  <c r="C19" i="64"/>
  <c r="H18" i="64"/>
  <c r="G18" i="64"/>
  <c r="F18" i="64"/>
  <c r="E18" i="64"/>
  <c r="D18" i="64"/>
  <c r="C18" i="64"/>
  <c r="H16" i="64"/>
  <c r="H25" i="64" s="1"/>
  <c r="G16" i="64"/>
  <c r="G25" i="64" s="1"/>
  <c r="F16" i="64"/>
  <c r="F25" i="64" s="1"/>
  <c r="E16" i="64"/>
  <c r="E25" i="64" s="1"/>
  <c r="D16" i="64"/>
  <c r="D25" i="64" s="1"/>
  <c r="C16" i="64"/>
  <c r="C25" i="64" s="1"/>
  <c r="H15" i="64"/>
  <c r="H23" i="64" s="1"/>
  <c r="G15" i="64"/>
  <c r="G23" i="64" s="1"/>
  <c r="F15" i="64"/>
  <c r="F23" i="64" s="1"/>
  <c r="E15" i="64"/>
  <c r="E23" i="64" s="1"/>
  <c r="D15" i="64"/>
  <c r="D23" i="64" s="1"/>
  <c r="C15" i="64"/>
  <c r="C23" i="64" s="1"/>
  <c r="H14" i="64"/>
  <c r="H21" i="64" s="1"/>
  <c r="G14" i="64"/>
  <c r="G21" i="64" s="1"/>
  <c r="F14" i="64"/>
  <c r="F21" i="64" s="1"/>
  <c r="E14" i="64"/>
  <c r="E21" i="64" s="1"/>
  <c r="D14" i="64"/>
  <c r="D21" i="64" s="1"/>
  <c r="C14" i="64"/>
  <c r="C21" i="64" s="1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52" i="25"/>
  <c r="H61" i="25" s="1"/>
  <c r="G52" i="25"/>
  <c r="G61" i="25" s="1"/>
  <c r="F52" i="25"/>
  <c r="F61" i="25" s="1"/>
  <c r="E52" i="25"/>
  <c r="E61" i="25" s="1"/>
  <c r="D52" i="25"/>
  <c r="D61" i="25" s="1"/>
  <c r="C52" i="25"/>
  <c r="C61" i="25" s="1"/>
  <c r="H51" i="25"/>
  <c r="H59" i="25" s="1"/>
  <c r="G51" i="25"/>
  <c r="G59" i="25" s="1"/>
  <c r="F51" i="25"/>
  <c r="F59" i="25" s="1"/>
  <c r="E51" i="25"/>
  <c r="E59" i="25" s="1"/>
  <c r="D51" i="25"/>
  <c r="D59" i="25" s="1"/>
  <c r="C51" i="25"/>
  <c r="C59" i="25" s="1"/>
  <c r="H50" i="25"/>
  <c r="H57" i="25" s="1"/>
  <c r="G50" i="25"/>
  <c r="G57" i="25" s="1"/>
  <c r="F50" i="25"/>
  <c r="F57" i="25" s="1"/>
  <c r="E50" i="25"/>
  <c r="E57" i="25" s="1"/>
  <c r="D50" i="25"/>
  <c r="D57" i="25" s="1"/>
  <c r="C50" i="25"/>
  <c r="H38" i="25"/>
  <c r="G38" i="25"/>
  <c r="F38" i="25"/>
  <c r="E38" i="25"/>
  <c r="D38" i="25"/>
  <c r="C38" i="25"/>
  <c r="H37" i="25"/>
  <c r="G37" i="25"/>
  <c r="F37" i="25"/>
  <c r="E37" i="25"/>
  <c r="D37" i="25"/>
  <c r="C37" i="25"/>
  <c r="H36" i="25"/>
  <c r="G36" i="25"/>
  <c r="F36" i="25"/>
  <c r="E36" i="25"/>
  <c r="D36" i="25"/>
  <c r="C36" i="25"/>
  <c r="H34" i="25"/>
  <c r="H43" i="25" s="1"/>
  <c r="G34" i="25"/>
  <c r="G43" i="25" s="1"/>
  <c r="F34" i="25"/>
  <c r="F43" i="25" s="1"/>
  <c r="E34" i="25"/>
  <c r="E43" i="25" s="1"/>
  <c r="D34" i="25"/>
  <c r="D43" i="25" s="1"/>
  <c r="C34" i="25"/>
  <c r="C43" i="25" s="1"/>
  <c r="H33" i="25"/>
  <c r="H41" i="25" s="1"/>
  <c r="G33" i="25"/>
  <c r="G41" i="25" s="1"/>
  <c r="F33" i="25"/>
  <c r="F41" i="25" s="1"/>
  <c r="E33" i="25"/>
  <c r="E41" i="25" s="1"/>
  <c r="D33" i="25"/>
  <c r="D41" i="25" s="1"/>
  <c r="C33" i="25"/>
  <c r="C41" i="25" s="1"/>
  <c r="H32" i="25"/>
  <c r="H39" i="25" s="1"/>
  <c r="G32" i="25"/>
  <c r="G39" i="25" s="1"/>
  <c r="F32" i="25"/>
  <c r="F39" i="25" s="1"/>
  <c r="E32" i="25"/>
  <c r="E39" i="25" s="1"/>
  <c r="D32" i="25"/>
  <c r="D39" i="25" s="1"/>
  <c r="C32" i="25"/>
  <c r="C39" i="25" s="1"/>
  <c r="H20" i="25"/>
  <c r="G20" i="25"/>
  <c r="F20" i="25"/>
  <c r="E20" i="25"/>
  <c r="D20" i="25"/>
  <c r="C20" i="25"/>
  <c r="H19" i="25"/>
  <c r="G19" i="25"/>
  <c r="F19" i="25"/>
  <c r="E19" i="25"/>
  <c r="D19" i="25"/>
  <c r="C19" i="25"/>
  <c r="H18" i="25"/>
  <c r="G18" i="25"/>
  <c r="F18" i="25"/>
  <c r="E18" i="25"/>
  <c r="D18" i="25"/>
  <c r="C18" i="25"/>
  <c r="H16" i="25"/>
  <c r="H25" i="25" s="1"/>
  <c r="G16" i="25"/>
  <c r="G25" i="25" s="1"/>
  <c r="F16" i="25"/>
  <c r="F25" i="25" s="1"/>
  <c r="E16" i="25"/>
  <c r="E25" i="25" s="1"/>
  <c r="D16" i="25"/>
  <c r="D25" i="25" s="1"/>
  <c r="C16" i="25"/>
  <c r="C25" i="25" s="1"/>
  <c r="H15" i="25"/>
  <c r="H23" i="25" s="1"/>
  <c r="G15" i="25"/>
  <c r="G23" i="25" s="1"/>
  <c r="F15" i="25"/>
  <c r="F23" i="25" s="1"/>
  <c r="E15" i="25"/>
  <c r="E23" i="25" s="1"/>
  <c r="D15" i="25"/>
  <c r="D23" i="25" s="1"/>
  <c r="C15" i="25"/>
  <c r="C23" i="25" s="1"/>
  <c r="H14" i="25"/>
  <c r="H21" i="25" s="1"/>
  <c r="G14" i="25"/>
  <c r="G21" i="25" s="1"/>
  <c r="F14" i="25"/>
  <c r="F21" i="25" s="1"/>
  <c r="E14" i="25"/>
  <c r="E21" i="25" s="1"/>
  <c r="D14" i="25"/>
  <c r="D21" i="25" s="1"/>
  <c r="C14" i="25"/>
  <c r="C21" i="25" s="1"/>
  <c r="H56" i="63"/>
  <c r="G56" i="63"/>
  <c r="F56" i="63"/>
  <c r="E56" i="63"/>
  <c r="D56" i="63"/>
  <c r="C56" i="63"/>
  <c r="H55" i="63"/>
  <c r="G55" i="63"/>
  <c r="F55" i="63"/>
  <c r="E55" i="63"/>
  <c r="D55" i="63"/>
  <c r="C55" i="63"/>
  <c r="H54" i="63"/>
  <c r="G54" i="63"/>
  <c r="F54" i="63"/>
  <c r="E54" i="63"/>
  <c r="D54" i="63"/>
  <c r="C54" i="63"/>
  <c r="H52" i="63"/>
  <c r="H61" i="63" s="1"/>
  <c r="G52" i="63"/>
  <c r="G61" i="63" s="1"/>
  <c r="F52" i="63"/>
  <c r="F61" i="63" s="1"/>
  <c r="E52" i="63"/>
  <c r="E61" i="63" s="1"/>
  <c r="D52" i="63"/>
  <c r="D61" i="63" s="1"/>
  <c r="C52" i="63"/>
  <c r="C61" i="63" s="1"/>
  <c r="H51" i="63"/>
  <c r="H59" i="63" s="1"/>
  <c r="G51" i="63"/>
  <c r="G59" i="63" s="1"/>
  <c r="F51" i="63"/>
  <c r="F59" i="63" s="1"/>
  <c r="E51" i="63"/>
  <c r="E59" i="63" s="1"/>
  <c r="D51" i="63"/>
  <c r="D59" i="63" s="1"/>
  <c r="C51" i="63"/>
  <c r="C59" i="63" s="1"/>
  <c r="H50" i="63"/>
  <c r="H57" i="63" s="1"/>
  <c r="G50" i="63"/>
  <c r="G57" i="63" s="1"/>
  <c r="F50" i="63"/>
  <c r="F57" i="63" s="1"/>
  <c r="E50" i="63"/>
  <c r="E57" i="63" s="1"/>
  <c r="D50" i="63"/>
  <c r="D57" i="63" s="1"/>
  <c r="C50" i="63"/>
  <c r="C57" i="63" s="1"/>
  <c r="H38" i="63"/>
  <c r="G38" i="63"/>
  <c r="F38" i="63"/>
  <c r="E38" i="63"/>
  <c r="D38" i="63"/>
  <c r="C38" i="63"/>
  <c r="H37" i="63"/>
  <c r="G37" i="63"/>
  <c r="F37" i="63"/>
  <c r="E37" i="63"/>
  <c r="D37" i="63"/>
  <c r="C37" i="63"/>
  <c r="H36" i="63"/>
  <c r="G36" i="63"/>
  <c r="F36" i="63"/>
  <c r="E36" i="63"/>
  <c r="D36" i="63"/>
  <c r="C36" i="63"/>
  <c r="H34" i="63"/>
  <c r="H43" i="63" s="1"/>
  <c r="G34" i="63"/>
  <c r="G43" i="63" s="1"/>
  <c r="F34" i="63"/>
  <c r="F43" i="63" s="1"/>
  <c r="E34" i="63"/>
  <c r="E43" i="63" s="1"/>
  <c r="D34" i="63"/>
  <c r="D43" i="63" s="1"/>
  <c r="C34" i="63"/>
  <c r="C43" i="63" s="1"/>
  <c r="H33" i="63"/>
  <c r="H41" i="63" s="1"/>
  <c r="G33" i="63"/>
  <c r="G41" i="63" s="1"/>
  <c r="F33" i="63"/>
  <c r="F41" i="63" s="1"/>
  <c r="E33" i="63"/>
  <c r="E41" i="63" s="1"/>
  <c r="D33" i="63"/>
  <c r="D41" i="63" s="1"/>
  <c r="C33" i="63"/>
  <c r="C41" i="63" s="1"/>
  <c r="H32" i="63"/>
  <c r="H39" i="63" s="1"/>
  <c r="G32" i="63"/>
  <c r="G39" i="63" s="1"/>
  <c r="F32" i="63"/>
  <c r="F39" i="63" s="1"/>
  <c r="E32" i="63"/>
  <c r="E39" i="63" s="1"/>
  <c r="D32" i="63"/>
  <c r="D39" i="63" s="1"/>
  <c r="C32" i="63"/>
  <c r="C39" i="63" s="1"/>
  <c r="H20" i="63"/>
  <c r="C19" i="63"/>
  <c r="G20" i="63"/>
  <c r="F20" i="63"/>
  <c r="E20" i="63"/>
  <c r="D20" i="63"/>
  <c r="C20" i="63"/>
  <c r="H19" i="63"/>
  <c r="G19" i="63"/>
  <c r="F19" i="63"/>
  <c r="E19" i="63"/>
  <c r="D19" i="63"/>
  <c r="D18" i="63"/>
  <c r="E18" i="63"/>
  <c r="F18" i="63"/>
  <c r="G18" i="63"/>
  <c r="H18" i="63"/>
  <c r="C18" i="63"/>
  <c r="D16" i="63"/>
  <c r="D25" i="63" s="1"/>
  <c r="E16" i="63"/>
  <c r="E25" i="63" s="1"/>
  <c r="F16" i="63"/>
  <c r="F25" i="63" s="1"/>
  <c r="G16" i="63"/>
  <c r="G25" i="63" s="1"/>
  <c r="H16" i="63"/>
  <c r="H25" i="63" s="1"/>
  <c r="D15" i="63"/>
  <c r="D23" i="63" s="1"/>
  <c r="E15" i="63"/>
  <c r="E23" i="63" s="1"/>
  <c r="F15" i="63"/>
  <c r="F23" i="63" s="1"/>
  <c r="G15" i="63"/>
  <c r="G23" i="63" s="1"/>
  <c r="H15" i="63"/>
  <c r="H23" i="63" s="1"/>
  <c r="D14" i="63"/>
  <c r="D21" i="63" s="1"/>
  <c r="E14" i="63"/>
  <c r="E21" i="63" s="1"/>
  <c r="F14" i="63"/>
  <c r="F21" i="63" s="1"/>
  <c r="G14" i="63"/>
  <c r="G21" i="63" s="1"/>
  <c r="H14" i="63"/>
  <c r="H21" i="63" s="1"/>
  <c r="C16" i="63"/>
  <c r="C25" i="63" s="1"/>
  <c r="C15" i="63"/>
  <c r="C23" i="63" s="1"/>
  <c r="C14" i="63"/>
  <c r="C21" i="63" s="1"/>
  <c r="E58" i="66" l="1"/>
  <c r="E40" i="66"/>
  <c r="F58" i="67"/>
  <c r="G58" i="63"/>
  <c r="G58" i="68"/>
  <c r="E62" i="68"/>
  <c r="D58" i="68"/>
  <c r="H58" i="68"/>
  <c r="F62" i="68"/>
  <c r="E58" i="68"/>
  <c r="G62" i="68"/>
  <c r="F58" i="68"/>
  <c r="D62" i="68"/>
  <c r="H62" i="68"/>
  <c r="G40" i="68"/>
  <c r="E44" i="68"/>
  <c r="D40" i="68"/>
  <c r="H40" i="68"/>
  <c r="F44" i="68"/>
  <c r="E40" i="68"/>
  <c r="G44" i="68"/>
  <c r="F40" i="68"/>
  <c r="D44" i="68"/>
  <c r="H44" i="68"/>
  <c r="G58" i="67"/>
  <c r="E62" i="67"/>
  <c r="D58" i="67"/>
  <c r="H58" i="67"/>
  <c r="F62" i="67"/>
  <c r="E58" i="67"/>
  <c r="G62" i="67"/>
  <c r="D62" i="67"/>
  <c r="H62" i="67"/>
  <c r="G40" i="67"/>
  <c r="E44" i="67"/>
  <c r="D40" i="67"/>
  <c r="H40" i="67"/>
  <c r="F44" i="67"/>
  <c r="E40" i="67"/>
  <c r="G44" i="67"/>
  <c r="F40" i="67"/>
  <c r="D44" i="67"/>
  <c r="H44" i="67"/>
  <c r="G58" i="66"/>
  <c r="E62" i="66"/>
  <c r="D58" i="66"/>
  <c r="H58" i="66"/>
  <c r="F62" i="66"/>
  <c r="G62" i="66"/>
  <c r="F22" i="66"/>
  <c r="D62" i="66"/>
  <c r="H62" i="66"/>
  <c r="G40" i="66"/>
  <c r="E44" i="66"/>
  <c r="D40" i="66"/>
  <c r="H40" i="66"/>
  <c r="F44" i="66"/>
  <c r="G44" i="66"/>
  <c r="D44" i="66"/>
  <c r="H44" i="66"/>
  <c r="G58" i="65"/>
  <c r="E62" i="65"/>
  <c r="D58" i="65"/>
  <c r="H58" i="65"/>
  <c r="F62" i="65"/>
  <c r="E58" i="65"/>
  <c r="G62" i="65"/>
  <c r="F58" i="65"/>
  <c r="D62" i="65"/>
  <c r="H62" i="65"/>
  <c r="G40" i="65"/>
  <c r="E44" i="65"/>
  <c r="D40" i="65"/>
  <c r="H40" i="65"/>
  <c r="F44" i="65"/>
  <c r="E40" i="65"/>
  <c r="G44" i="65"/>
  <c r="F40" i="65"/>
  <c r="D44" i="65"/>
  <c r="H44" i="65"/>
  <c r="G58" i="64"/>
  <c r="E62" i="64"/>
  <c r="D58" i="64"/>
  <c r="H58" i="64"/>
  <c r="F62" i="64"/>
  <c r="E58" i="64"/>
  <c r="G62" i="64"/>
  <c r="F58" i="64"/>
  <c r="D62" i="64"/>
  <c r="H62" i="64"/>
  <c r="G22" i="64"/>
  <c r="G40" i="64"/>
  <c r="E44" i="64"/>
  <c r="D40" i="64"/>
  <c r="H40" i="64"/>
  <c r="F44" i="64"/>
  <c r="E40" i="64"/>
  <c r="G44" i="64"/>
  <c r="F22" i="64"/>
  <c r="F40" i="64"/>
  <c r="D44" i="64"/>
  <c r="H44" i="64"/>
  <c r="E62" i="63"/>
  <c r="D58" i="63"/>
  <c r="H58" i="63"/>
  <c r="F62" i="63"/>
  <c r="E58" i="63"/>
  <c r="G62" i="63"/>
  <c r="F58" i="63"/>
  <c r="D62" i="63"/>
  <c r="H62" i="63"/>
  <c r="F24" i="63"/>
  <c r="F40" i="63"/>
  <c r="G40" i="63"/>
  <c r="E44" i="63"/>
  <c r="H40" i="63"/>
  <c r="F44" i="63"/>
  <c r="D40" i="63"/>
  <c r="E40" i="63"/>
  <c r="G44" i="63"/>
  <c r="D44" i="63"/>
  <c r="H44" i="63"/>
  <c r="G58" i="25"/>
  <c r="E62" i="25"/>
  <c r="D58" i="25"/>
  <c r="H58" i="25"/>
  <c r="F62" i="25"/>
  <c r="E58" i="25"/>
  <c r="G62" i="25"/>
  <c r="F58" i="25"/>
  <c r="D62" i="25"/>
  <c r="H62" i="25"/>
  <c r="G40" i="25"/>
  <c r="E44" i="25"/>
  <c r="D40" i="25"/>
  <c r="H40" i="25"/>
  <c r="F44" i="25"/>
  <c r="E40" i="25"/>
  <c r="G44" i="25"/>
  <c r="F40" i="25"/>
  <c r="D44" i="25"/>
  <c r="H44" i="25"/>
  <c r="G22" i="68"/>
  <c r="E26" i="68"/>
  <c r="D22" i="68"/>
  <c r="H22" i="68"/>
  <c r="F26" i="68"/>
  <c r="E22" i="68"/>
  <c r="G26" i="68"/>
  <c r="F22" i="68"/>
  <c r="D26" i="68"/>
  <c r="H26" i="68"/>
  <c r="G22" i="67"/>
  <c r="E26" i="67"/>
  <c r="D22" i="67"/>
  <c r="H22" i="67"/>
  <c r="F26" i="67"/>
  <c r="E22" i="67"/>
  <c r="G26" i="67"/>
  <c r="F22" i="67"/>
  <c r="D26" i="67"/>
  <c r="H26" i="67"/>
  <c r="G22" i="66"/>
  <c r="E26" i="66"/>
  <c r="D22" i="66"/>
  <c r="H22" i="66"/>
  <c r="F26" i="66"/>
  <c r="G26" i="66"/>
  <c r="D26" i="66"/>
  <c r="H26" i="66"/>
  <c r="G22" i="65"/>
  <c r="E26" i="65"/>
  <c r="D22" i="65"/>
  <c r="H22" i="65"/>
  <c r="F26" i="65"/>
  <c r="E22" i="65"/>
  <c r="G26" i="65"/>
  <c r="F22" i="65"/>
  <c r="D26" i="65"/>
  <c r="H26" i="65"/>
  <c r="D22" i="64"/>
  <c r="H22" i="64"/>
  <c r="F26" i="64"/>
  <c r="E22" i="64"/>
  <c r="G26" i="64"/>
  <c r="E26" i="64"/>
  <c r="D26" i="64"/>
  <c r="H26" i="64"/>
  <c r="G26" i="63"/>
  <c r="F26" i="63"/>
  <c r="D26" i="63"/>
  <c r="F26" i="25"/>
  <c r="F22" i="25"/>
  <c r="H26" i="25"/>
  <c r="G22" i="25"/>
  <c r="E26" i="25"/>
  <c r="D22" i="25"/>
  <c r="H22" i="25"/>
  <c r="E22" i="25"/>
  <c r="G26" i="25"/>
  <c r="D26" i="25"/>
  <c r="E24" i="68"/>
  <c r="E42" i="68"/>
  <c r="E60" i="68"/>
  <c r="F24" i="68"/>
  <c r="F42" i="68"/>
  <c r="F60" i="68"/>
  <c r="G24" i="68"/>
  <c r="G42" i="68"/>
  <c r="G60" i="68"/>
  <c r="D24" i="68"/>
  <c r="H24" i="68"/>
  <c r="D42" i="68"/>
  <c r="H42" i="68"/>
  <c r="D60" i="68"/>
  <c r="H60" i="68"/>
  <c r="E24" i="67"/>
  <c r="E42" i="67"/>
  <c r="E60" i="67"/>
  <c r="F24" i="67"/>
  <c r="F42" i="67"/>
  <c r="F60" i="67"/>
  <c r="G24" i="67"/>
  <c r="G42" i="67"/>
  <c r="G60" i="67"/>
  <c r="D24" i="67"/>
  <c r="H24" i="67"/>
  <c r="D42" i="67"/>
  <c r="H42" i="67"/>
  <c r="D60" i="67"/>
  <c r="H60" i="67"/>
  <c r="E24" i="66"/>
  <c r="E42" i="66"/>
  <c r="E60" i="66"/>
  <c r="F24" i="66"/>
  <c r="F42" i="66"/>
  <c r="F60" i="66"/>
  <c r="G24" i="66"/>
  <c r="G42" i="66"/>
  <c r="G60" i="66"/>
  <c r="D24" i="66"/>
  <c r="H24" i="66"/>
  <c r="D42" i="66"/>
  <c r="H42" i="66"/>
  <c r="D60" i="66"/>
  <c r="H60" i="66"/>
  <c r="E24" i="65"/>
  <c r="E42" i="65"/>
  <c r="E60" i="65"/>
  <c r="F24" i="65"/>
  <c r="F42" i="65"/>
  <c r="F60" i="65"/>
  <c r="G24" i="65"/>
  <c r="G42" i="65"/>
  <c r="G60" i="65"/>
  <c r="D24" i="65"/>
  <c r="H24" i="65"/>
  <c r="D42" i="65"/>
  <c r="H42" i="65"/>
  <c r="D60" i="65"/>
  <c r="H60" i="65"/>
  <c r="E24" i="64"/>
  <c r="E42" i="64"/>
  <c r="E60" i="64"/>
  <c r="F24" i="64"/>
  <c r="F42" i="64"/>
  <c r="F60" i="64"/>
  <c r="G24" i="64"/>
  <c r="G42" i="64"/>
  <c r="G60" i="64"/>
  <c r="D24" i="64"/>
  <c r="H24" i="64"/>
  <c r="D42" i="64"/>
  <c r="H42" i="64"/>
  <c r="D60" i="64"/>
  <c r="H60" i="64"/>
  <c r="E24" i="25"/>
  <c r="E42" i="25"/>
  <c r="E60" i="25"/>
  <c r="F24" i="25"/>
  <c r="F42" i="25"/>
  <c r="F60" i="25"/>
  <c r="G24" i="25"/>
  <c r="G42" i="25"/>
  <c r="G60" i="25"/>
  <c r="D24" i="25"/>
  <c r="H24" i="25"/>
  <c r="D42" i="25"/>
  <c r="H42" i="25"/>
  <c r="D60" i="25"/>
  <c r="H60" i="25"/>
  <c r="E60" i="63"/>
  <c r="F60" i="63"/>
  <c r="G60" i="63"/>
  <c r="D60" i="63"/>
  <c r="H60" i="63"/>
  <c r="E42" i="63"/>
  <c r="F42" i="63"/>
  <c r="G42" i="63"/>
  <c r="D42" i="63"/>
  <c r="H42" i="63"/>
  <c r="E22" i="63"/>
  <c r="G24" i="63"/>
  <c r="H22" i="63"/>
  <c r="D22" i="63"/>
  <c r="G22" i="63"/>
  <c r="E24" i="63"/>
  <c r="H26" i="63"/>
  <c r="H24" i="63"/>
  <c r="D24" i="63"/>
  <c r="F22" i="63"/>
  <c r="E26" i="63"/>
  <c r="B16" i="100" l="1"/>
  <c r="L16" i="100" s="1"/>
  <c r="B12" i="100"/>
  <c r="L12" i="100" s="1"/>
  <c r="B11" i="100"/>
  <c r="L11" i="100" s="1"/>
  <c r="B27" i="104" l="1"/>
  <c r="B26" i="104"/>
  <c r="B25" i="104"/>
  <c r="B24" i="104"/>
  <c r="B23" i="104"/>
  <c r="B22" i="104"/>
  <c r="F21" i="104"/>
  <c r="E21" i="104"/>
  <c r="D21" i="104"/>
  <c r="C21" i="104"/>
  <c r="B20" i="104"/>
  <c r="B19" i="104"/>
  <c r="B18" i="104"/>
  <c r="B17" i="104"/>
  <c r="B16" i="104"/>
  <c r="B15" i="104"/>
  <c r="B14" i="104"/>
  <c r="B13" i="104"/>
  <c r="B12" i="104"/>
  <c r="B11" i="104"/>
  <c r="F10" i="104"/>
  <c r="E10" i="104"/>
  <c r="D10" i="104"/>
  <c r="C10" i="104"/>
  <c r="F9" i="104"/>
  <c r="E9" i="104"/>
  <c r="D9" i="104"/>
  <c r="C9" i="104"/>
  <c r="E47" i="104" l="1"/>
  <c r="D47" i="104"/>
  <c r="C47" i="104"/>
  <c r="F47" i="104"/>
  <c r="B47" i="104"/>
  <c r="C46" i="104"/>
  <c r="F46" i="104"/>
  <c r="D46" i="104"/>
  <c r="B46" i="104"/>
  <c r="E46" i="104"/>
  <c r="D45" i="104"/>
  <c r="F45" i="104"/>
  <c r="B45" i="104"/>
  <c r="C45" i="104"/>
  <c r="E45" i="104"/>
  <c r="D44" i="104"/>
  <c r="C44" i="104"/>
  <c r="F44" i="104"/>
  <c r="B44" i="104"/>
  <c r="E44" i="104"/>
  <c r="E43" i="104"/>
  <c r="D43" i="104"/>
  <c r="C43" i="104"/>
  <c r="F43" i="104"/>
  <c r="B43" i="104"/>
  <c r="F42" i="104"/>
  <c r="B42" i="104"/>
  <c r="E42" i="104"/>
  <c r="D42" i="104"/>
  <c r="C42" i="104"/>
  <c r="D40" i="104"/>
  <c r="C40" i="104"/>
  <c r="F40" i="104"/>
  <c r="B40" i="104"/>
  <c r="E40" i="104"/>
  <c r="F39" i="104"/>
  <c r="E39" i="104"/>
  <c r="D39" i="104"/>
  <c r="B39" i="104"/>
  <c r="C39" i="104"/>
  <c r="F38" i="104"/>
  <c r="B38" i="104"/>
  <c r="E38" i="104"/>
  <c r="D38" i="104"/>
  <c r="C38" i="104"/>
  <c r="C37" i="104"/>
  <c r="B37" i="104"/>
  <c r="E37" i="104"/>
  <c r="F37" i="104"/>
  <c r="D37" i="104"/>
  <c r="D36" i="104"/>
  <c r="C36" i="104"/>
  <c r="F36" i="104"/>
  <c r="B36" i="104"/>
  <c r="E36" i="104"/>
  <c r="E35" i="104"/>
  <c r="D35" i="104"/>
  <c r="C35" i="104"/>
  <c r="F35" i="104"/>
  <c r="B35" i="104"/>
  <c r="F34" i="104"/>
  <c r="B34" i="104"/>
  <c r="E34" i="104"/>
  <c r="D34" i="104"/>
  <c r="C34" i="104"/>
  <c r="C33" i="104"/>
  <c r="F33" i="104"/>
  <c r="B33" i="104"/>
  <c r="E33" i="104"/>
  <c r="D33" i="104"/>
  <c r="D32" i="104"/>
  <c r="C32" i="104"/>
  <c r="F32" i="104"/>
  <c r="B32" i="104"/>
  <c r="E32" i="104"/>
  <c r="F31" i="104"/>
  <c r="B31" i="104"/>
  <c r="E31" i="104"/>
  <c r="D31" i="104"/>
  <c r="C31" i="104"/>
  <c r="B9" i="104"/>
  <c r="B10" i="104"/>
  <c r="C30" i="104" s="1"/>
  <c r="B21" i="104"/>
  <c r="C41" i="104" s="1"/>
  <c r="F41" i="104" l="1"/>
  <c r="E41" i="104"/>
  <c r="D41" i="104"/>
  <c r="B41" i="104"/>
  <c r="F29" i="104"/>
  <c r="D29" i="104"/>
  <c r="E29" i="104"/>
  <c r="B29" i="104"/>
  <c r="C29" i="104"/>
  <c r="B30" i="104"/>
  <c r="F30" i="104"/>
  <c r="E30" i="104"/>
  <c r="D30" i="104"/>
  <c r="B17" i="103"/>
  <c r="B16" i="103"/>
  <c r="B15" i="103"/>
  <c r="B14" i="103"/>
  <c r="B13" i="103"/>
  <c r="B12" i="103"/>
  <c r="B11" i="103"/>
  <c r="F10" i="103"/>
  <c r="E10" i="103"/>
  <c r="D10" i="103"/>
  <c r="C10" i="103"/>
  <c r="D26" i="103" l="1"/>
  <c r="F26" i="103"/>
  <c r="E26" i="103"/>
  <c r="B26" i="103"/>
  <c r="C26" i="103"/>
  <c r="D25" i="103"/>
  <c r="F25" i="103"/>
  <c r="B25" i="103"/>
  <c r="E25" i="103"/>
  <c r="C25" i="103"/>
  <c r="F24" i="103"/>
  <c r="B24" i="103"/>
  <c r="E24" i="103"/>
  <c r="D24" i="103"/>
  <c r="C24" i="103"/>
  <c r="D23" i="103"/>
  <c r="F23" i="103"/>
  <c r="B23" i="103"/>
  <c r="E23" i="103"/>
  <c r="C23" i="103"/>
  <c r="F22" i="103"/>
  <c r="B22" i="103"/>
  <c r="E22" i="103"/>
  <c r="D22" i="103"/>
  <c r="C22" i="103"/>
  <c r="F21" i="103"/>
  <c r="B21" i="103"/>
  <c r="E21" i="103"/>
  <c r="D21" i="103"/>
  <c r="C21" i="103"/>
  <c r="F20" i="103"/>
  <c r="B20" i="103"/>
  <c r="E20" i="103"/>
  <c r="D20" i="103"/>
  <c r="C20" i="103"/>
  <c r="B10" i="103"/>
  <c r="F19" i="101"/>
  <c r="O46" i="19"/>
  <c r="M45" i="19"/>
  <c r="O44" i="19"/>
  <c r="M43" i="19"/>
  <c r="O42" i="19"/>
  <c r="M41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O38" i="19"/>
  <c r="M37" i="19"/>
  <c r="O36" i="19"/>
  <c r="M35" i="19"/>
  <c r="O34" i="19"/>
  <c r="M33" i="19"/>
  <c r="O32" i="19"/>
  <c r="M31" i="19"/>
  <c r="O30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B28" i="19" s="1"/>
  <c r="O30" i="18"/>
  <c r="M30" i="18"/>
  <c r="K30" i="18"/>
  <c r="I30" i="18"/>
  <c r="G30" i="18"/>
  <c r="E30" i="18"/>
  <c r="C30" i="18"/>
  <c r="O46" i="18"/>
  <c r="M45" i="18"/>
  <c r="O44" i="18"/>
  <c r="M43" i="18"/>
  <c r="O42" i="18"/>
  <c r="M41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M39" i="18"/>
  <c r="O38" i="18"/>
  <c r="M37" i="18"/>
  <c r="O36" i="18"/>
  <c r="M35" i="18"/>
  <c r="O34" i="18"/>
  <c r="M33" i="18"/>
  <c r="O32" i="18"/>
  <c r="M31" i="18"/>
  <c r="N30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G36" i="17"/>
  <c r="E36" i="17"/>
  <c r="C36" i="17"/>
  <c r="O34" i="17"/>
  <c r="M34" i="17"/>
  <c r="K34" i="17"/>
  <c r="I34" i="17"/>
  <c r="G34" i="17"/>
  <c r="E34" i="17"/>
  <c r="C34" i="17"/>
  <c r="O32" i="17"/>
  <c r="M32" i="17"/>
  <c r="K32" i="17"/>
  <c r="I32" i="17"/>
  <c r="G32" i="17"/>
  <c r="E32" i="17"/>
  <c r="C32" i="17"/>
  <c r="O30" i="17"/>
  <c r="M30" i="17"/>
  <c r="K30" i="17"/>
  <c r="I30" i="17"/>
  <c r="G30" i="17"/>
  <c r="E30" i="17"/>
  <c r="C30" i="17"/>
  <c r="O46" i="17"/>
  <c r="M45" i="17"/>
  <c r="O44" i="17"/>
  <c r="M43" i="17"/>
  <c r="O42" i="17"/>
  <c r="M41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M39" i="17"/>
  <c r="O38" i="17"/>
  <c r="M37" i="17"/>
  <c r="O36" i="17"/>
  <c r="M35" i="17"/>
  <c r="N34" i="17"/>
  <c r="M33" i="17"/>
  <c r="N32" i="17"/>
  <c r="M31" i="17"/>
  <c r="N30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O34" i="16"/>
  <c r="M34" i="16"/>
  <c r="K34" i="16"/>
  <c r="I34" i="16"/>
  <c r="G34" i="16"/>
  <c r="E34" i="16"/>
  <c r="C34" i="16"/>
  <c r="O32" i="16"/>
  <c r="M32" i="16"/>
  <c r="K32" i="16"/>
  <c r="I32" i="16"/>
  <c r="G32" i="16"/>
  <c r="E32" i="16"/>
  <c r="C32" i="16"/>
  <c r="O30" i="16"/>
  <c r="M30" i="16"/>
  <c r="K30" i="16"/>
  <c r="I30" i="16"/>
  <c r="G30" i="16"/>
  <c r="E30" i="16"/>
  <c r="C30" i="16"/>
  <c r="O46" i="16"/>
  <c r="M45" i="16"/>
  <c r="O44" i="16"/>
  <c r="M43" i="16"/>
  <c r="O42" i="16"/>
  <c r="M41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M39" i="16"/>
  <c r="O38" i="16"/>
  <c r="M37" i="16"/>
  <c r="O36" i="16"/>
  <c r="M35" i="16"/>
  <c r="N34" i="16"/>
  <c r="M33" i="16"/>
  <c r="N32" i="16"/>
  <c r="M31" i="16"/>
  <c r="N3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O46" i="15"/>
  <c r="M45" i="15"/>
  <c r="O44" i="15"/>
  <c r="M43" i="15"/>
  <c r="O42" i="15"/>
  <c r="M41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M39" i="15"/>
  <c r="O38" i="15"/>
  <c r="M37" i="15"/>
  <c r="O36" i="15"/>
  <c r="O34" i="15"/>
  <c r="M33" i="15"/>
  <c r="O32" i="15"/>
  <c r="M31" i="15"/>
  <c r="O30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J31" i="88"/>
  <c r="K31" i="88"/>
  <c r="L31" i="88"/>
  <c r="M31" i="88"/>
  <c r="N31" i="88"/>
  <c r="O31" i="88"/>
  <c r="J32" i="88"/>
  <c r="K32" i="88"/>
  <c r="L32" i="88"/>
  <c r="M32" i="88"/>
  <c r="N32" i="88"/>
  <c r="O32" i="88"/>
  <c r="J33" i="88"/>
  <c r="K33" i="88"/>
  <c r="L33" i="88"/>
  <c r="M33" i="88"/>
  <c r="N33" i="88"/>
  <c r="O33" i="88"/>
  <c r="J34" i="88"/>
  <c r="K34" i="88"/>
  <c r="L34" i="88"/>
  <c r="M34" i="88"/>
  <c r="N34" i="88"/>
  <c r="O34" i="88"/>
  <c r="J35" i="88"/>
  <c r="K35" i="88"/>
  <c r="L35" i="88"/>
  <c r="M35" i="88"/>
  <c r="N35" i="88"/>
  <c r="O35" i="88"/>
  <c r="J36" i="88"/>
  <c r="K36" i="88"/>
  <c r="L36" i="88"/>
  <c r="M36" i="88"/>
  <c r="N36" i="88"/>
  <c r="O36" i="88"/>
  <c r="J37" i="88"/>
  <c r="K37" i="88"/>
  <c r="L37" i="88"/>
  <c r="M37" i="88"/>
  <c r="N37" i="88"/>
  <c r="O37" i="88"/>
  <c r="J38" i="88"/>
  <c r="K38" i="88"/>
  <c r="L38" i="88"/>
  <c r="M38" i="88"/>
  <c r="N38" i="88"/>
  <c r="O38" i="88"/>
  <c r="J39" i="88"/>
  <c r="K39" i="88"/>
  <c r="L39" i="88"/>
  <c r="M39" i="88"/>
  <c r="N39" i="88"/>
  <c r="O39" i="88"/>
  <c r="J41" i="88"/>
  <c r="K41" i="88"/>
  <c r="L41" i="88"/>
  <c r="M41" i="88"/>
  <c r="N41" i="88"/>
  <c r="O41" i="88"/>
  <c r="J42" i="88"/>
  <c r="K42" i="88"/>
  <c r="L42" i="88"/>
  <c r="M42" i="88"/>
  <c r="N42" i="88"/>
  <c r="O42" i="88"/>
  <c r="J43" i="88"/>
  <c r="K43" i="88"/>
  <c r="L43" i="88"/>
  <c r="M43" i="88"/>
  <c r="N43" i="88"/>
  <c r="O43" i="88"/>
  <c r="J44" i="88"/>
  <c r="K44" i="88"/>
  <c r="L44" i="88"/>
  <c r="M44" i="88"/>
  <c r="N44" i="88"/>
  <c r="O44" i="88"/>
  <c r="J45" i="88"/>
  <c r="K45" i="88"/>
  <c r="L45" i="88"/>
  <c r="M45" i="88"/>
  <c r="N45" i="88"/>
  <c r="O45" i="88"/>
  <c r="J46" i="88"/>
  <c r="K46" i="88"/>
  <c r="L46" i="88"/>
  <c r="M46" i="88"/>
  <c r="N46" i="88"/>
  <c r="O46" i="88"/>
  <c r="I46" i="88"/>
  <c r="H46" i="88"/>
  <c r="G46" i="88"/>
  <c r="F46" i="88"/>
  <c r="E46" i="88"/>
  <c r="D46" i="88"/>
  <c r="C46" i="88"/>
  <c r="B46" i="88"/>
  <c r="I45" i="88"/>
  <c r="H45" i="88"/>
  <c r="G45" i="88"/>
  <c r="F45" i="88"/>
  <c r="E45" i="88"/>
  <c r="D45" i="88"/>
  <c r="C45" i="88"/>
  <c r="B45" i="88"/>
  <c r="J8" i="88"/>
  <c r="K8" i="88"/>
  <c r="L8" i="88"/>
  <c r="M8" i="88"/>
  <c r="N8" i="88"/>
  <c r="O8" i="88"/>
  <c r="J9" i="88"/>
  <c r="K9" i="88"/>
  <c r="L9" i="88"/>
  <c r="M9" i="88"/>
  <c r="N9" i="88"/>
  <c r="O9" i="88"/>
  <c r="J20" i="88"/>
  <c r="K20" i="88"/>
  <c r="L20" i="88"/>
  <c r="M20" i="88"/>
  <c r="N20" i="88"/>
  <c r="O20" i="88"/>
  <c r="B15" i="4"/>
  <c r="M24" i="4" s="1"/>
  <c r="B14" i="4"/>
  <c r="M23" i="4" s="1"/>
  <c r="B13" i="4"/>
  <c r="O22" i="4" s="1"/>
  <c r="B12" i="4"/>
  <c r="M21" i="4" s="1"/>
  <c r="B11" i="4"/>
  <c r="O20" i="4" s="1"/>
  <c r="B10" i="4"/>
  <c r="L19" i="4" s="1"/>
  <c r="B9" i="4"/>
  <c r="O18" i="4" s="1"/>
  <c r="C8" i="4"/>
  <c r="D8" i="4"/>
  <c r="E8" i="4"/>
  <c r="F8" i="4"/>
  <c r="G8" i="4"/>
  <c r="H8" i="4"/>
  <c r="I8" i="4"/>
  <c r="J8" i="4"/>
  <c r="K8" i="4"/>
  <c r="L8" i="4"/>
  <c r="M8" i="4"/>
  <c r="N8" i="4"/>
  <c r="O8" i="4"/>
  <c r="B15" i="102"/>
  <c r="L24" i="102" s="1"/>
  <c r="B14" i="102"/>
  <c r="K23" i="102" s="1"/>
  <c r="B13" i="102"/>
  <c r="J22" i="102" s="1"/>
  <c r="B12" i="102"/>
  <c r="I21" i="102" s="1"/>
  <c r="B11" i="102"/>
  <c r="L20" i="102" s="1"/>
  <c r="B10" i="102"/>
  <c r="K19" i="102" s="1"/>
  <c r="B9" i="102"/>
  <c r="J18" i="102" s="1"/>
  <c r="F8" i="102"/>
  <c r="G8" i="102"/>
  <c r="H8" i="102"/>
  <c r="I8" i="102"/>
  <c r="J8" i="102"/>
  <c r="K8" i="102"/>
  <c r="L8" i="102"/>
  <c r="E8" i="102"/>
  <c r="D8" i="102"/>
  <c r="C8" i="102"/>
  <c r="U36" i="31"/>
  <c r="U32" i="31"/>
  <c r="U28" i="31"/>
  <c r="U24" i="31"/>
  <c r="U20" i="31"/>
  <c r="U16" i="31"/>
  <c r="U12" i="31"/>
  <c r="C36" i="31"/>
  <c r="D35" i="31"/>
  <c r="D34" i="31"/>
  <c r="C32" i="31"/>
  <c r="D31" i="31"/>
  <c r="D30" i="31"/>
  <c r="C28" i="31"/>
  <c r="D27" i="31"/>
  <c r="D26" i="31"/>
  <c r="C24" i="31"/>
  <c r="D23" i="31"/>
  <c r="D22" i="31"/>
  <c r="C20" i="31"/>
  <c r="D19" i="31"/>
  <c r="D18" i="31"/>
  <c r="C16" i="31"/>
  <c r="D15" i="31"/>
  <c r="D14" i="31"/>
  <c r="D11" i="31"/>
  <c r="D12" i="31" s="1"/>
  <c r="D10" i="31"/>
  <c r="G36" i="31"/>
  <c r="H35" i="31"/>
  <c r="H34" i="31"/>
  <c r="G32" i="31"/>
  <c r="H31" i="31"/>
  <c r="H30" i="31"/>
  <c r="G28" i="31"/>
  <c r="H27" i="31"/>
  <c r="H26" i="31"/>
  <c r="G24" i="31"/>
  <c r="H23" i="31"/>
  <c r="H22" i="31"/>
  <c r="G20" i="31"/>
  <c r="H19" i="31"/>
  <c r="H18" i="31"/>
  <c r="G16" i="31"/>
  <c r="H14" i="31"/>
  <c r="G12" i="31"/>
  <c r="H11" i="31"/>
  <c r="H12" i="31" s="1"/>
  <c r="H10" i="31"/>
  <c r="K26" i="101"/>
  <c r="D20" i="101"/>
  <c r="E20" i="101"/>
  <c r="F20" i="101"/>
  <c r="H20" i="101"/>
  <c r="I20" i="101"/>
  <c r="K20" i="101"/>
  <c r="B21" i="101"/>
  <c r="D21" i="101"/>
  <c r="E21" i="101"/>
  <c r="F21" i="101"/>
  <c r="H21" i="101"/>
  <c r="I21" i="101"/>
  <c r="K21" i="101"/>
  <c r="B22" i="101"/>
  <c r="C22" i="101"/>
  <c r="D22" i="101"/>
  <c r="E22" i="101"/>
  <c r="F22" i="101"/>
  <c r="H22" i="101"/>
  <c r="I22" i="101"/>
  <c r="K22" i="101"/>
  <c r="B23" i="101"/>
  <c r="C23" i="101"/>
  <c r="D23" i="101"/>
  <c r="E23" i="101"/>
  <c r="F23" i="101"/>
  <c r="H23" i="101"/>
  <c r="I23" i="101"/>
  <c r="K23" i="101"/>
  <c r="B24" i="101"/>
  <c r="C24" i="101"/>
  <c r="D24" i="101"/>
  <c r="E24" i="101"/>
  <c r="F24" i="101"/>
  <c r="H24" i="101"/>
  <c r="I24" i="101"/>
  <c r="K24" i="101"/>
  <c r="B25" i="101"/>
  <c r="C25" i="101"/>
  <c r="D25" i="101"/>
  <c r="E25" i="101"/>
  <c r="F25" i="101"/>
  <c r="H25" i="101"/>
  <c r="I25" i="101"/>
  <c r="K25" i="101"/>
  <c r="B26" i="101"/>
  <c r="C26" i="101"/>
  <c r="D26" i="101"/>
  <c r="E26" i="101"/>
  <c r="F26" i="101"/>
  <c r="H26" i="101"/>
  <c r="I26" i="101"/>
  <c r="C19" i="101"/>
  <c r="D19" i="101"/>
  <c r="E19" i="101"/>
  <c r="H19" i="101"/>
  <c r="I19" i="101"/>
  <c r="K19" i="101"/>
  <c r="D12" i="99"/>
  <c r="C10" i="99"/>
  <c r="E10" i="99"/>
  <c r="F10" i="99"/>
  <c r="G10" i="99"/>
  <c r="C10" i="100"/>
  <c r="M10" i="100" s="1"/>
  <c r="D10" i="100"/>
  <c r="N10" i="100" s="1"/>
  <c r="E10" i="100"/>
  <c r="O10" i="100" s="1"/>
  <c r="F10" i="100"/>
  <c r="P10" i="100" s="1"/>
  <c r="B17" i="100"/>
  <c r="L17" i="100" s="1"/>
  <c r="F25" i="100"/>
  <c r="P25" i="100" s="1"/>
  <c r="B15" i="100"/>
  <c r="L15" i="100" s="1"/>
  <c r="B14" i="100"/>
  <c r="L14" i="100" s="1"/>
  <c r="B13" i="100"/>
  <c r="L13" i="100" s="1"/>
  <c r="F21" i="100"/>
  <c r="P21" i="100" s="1"/>
  <c r="D17" i="99"/>
  <c r="D16" i="99"/>
  <c r="D15" i="99"/>
  <c r="D14" i="99"/>
  <c r="D13" i="99"/>
  <c r="S36" i="31"/>
  <c r="O36" i="31"/>
  <c r="I36" i="31"/>
  <c r="E36" i="31"/>
  <c r="B36" i="31"/>
  <c r="T35" i="31"/>
  <c r="P35" i="31"/>
  <c r="J35" i="31"/>
  <c r="F35" i="31"/>
  <c r="T34" i="31"/>
  <c r="P34" i="31"/>
  <c r="J34" i="31"/>
  <c r="F34" i="31"/>
  <c r="S32" i="31"/>
  <c r="O32" i="31"/>
  <c r="I32" i="31"/>
  <c r="E32" i="31"/>
  <c r="B32" i="31"/>
  <c r="T31" i="31"/>
  <c r="P31" i="31"/>
  <c r="J31" i="31"/>
  <c r="F31" i="31"/>
  <c r="T30" i="31"/>
  <c r="P30" i="31"/>
  <c r="J30" i="31"/>
  <c r="F30" i="31"/>
  <c r="S28" i="31"/>
  <c r="O28" i="31"/>
  <c r="I28" i="31"/>
  <c r="E28" i="31"/>
  <c r="B28" i="31"/>
  <c r="T27" i="31"/>
  <c r="P27" i="31"/>
  <c r="J27" i="31"/>
  <c r="F27" i="31"/>
  <c r="T26" i="31"/>
  <c r="P26" i="31"/>
  <c r="J26" i="31"/>
  <c r="F26" i="31"/>
  <c r="S24" i="31"/>
  <c r="O24" i="31"/>
  <c r="I24" i="31"/>
  <c r="E24" i="31"/>
  <c r="B24" i="31"/>
  <c r="T23" i="31"/>
  <c r="P23" i="31"/>
  <c r="J23" i="31"/>
  <c r="F23" i="31"/>
  <c r="T22" i="31"/>
  <c r="P22" i="31"/>
  <c r="J22" i="31"/>
  <c r="F22" i="31"/>
  <c r="S20" i="31"/>
  <c r="O20" i="31"/>
  <c r="I20" i="31"/>
  <c r="E20" i="31"/>
  <c r="B20" i="31"/>
  <c r="T19" i="31"/>
  <c r="P19" i="31"/>
  <c r="J19" i="31"/>
  <c r="F19" i="31"/>
  <c r="T18" i="31"/>
  <c r="P18" i="31"/>
  <c r="J18" i="31"/>
  <c r="F18" i="31"/>
  <c r="S16" i="31"/>
  <c r="O16" i="31"/>
  <c r="I16" i="31"/>
  <c r="E16" i="31"/>
  <c r="B16" i="31"/>
  <c r="T15" i="31"/>
  <c r="P15" i="31"/>
  <c r="J15" i="31"/>
  <c r="F15" i="31"/>
  <c r="T14" i="31"/>
  <c r="P14" i="31"/>
  <c r="J14" i="31"/>
  <c r="F14" i="31"/>
  <c r="T11" i="31"/>
  <c r="T10" i="31"/>
  <c r="P11" i="31"/>
  <c r="P10" i="31"/>
  <c r="J11" i="31"/>
  <c r="J10" i="31"/>
  <c r="F10" i="31"/>
  <c r="F11" i="31"/>
  <c r="F12" i="31" s="1"/>
  <c r="O12" i="31"/>
  <c r="I12" i="31"/>
  <c r="B12" i="31"/>
  <c r="G18" i="98"/>
  <c r="G17" i="98"/>
  <c r="G16" i="98"/>
  <c r="G15" i="98"/>
  <c r="G14" i="98"/>
  <c r="L14" i="98"/>
  <c r="L15" i="98"/>
  <c r="L16" i="98"/>
  <c r="L17" i="98"/>
  <c r="L18" i="98"/>
  <c r="K18" i="98"/>
  <c r="K17" i="98"/>
  <c r="K16" i="98"/>
  <c r="K15" i="98"/>
  <c r="K14" i="98"/>
  <c r="B19" i="98"/>
  <c r="H9" i="98"/>
  <c r="C9" i="98"/>
  <c r="B9" i="98"/>
  <c r="B14" i="69"/>
  <c r="B13" i="69"/>
  <c r="B12" i="69"/>
  <c r="B11" i="69"/>
  <c r="B10" i="69"/>
  <c r="H19" i="98"/>
  <c r="C19" i="98"/>
  <c r="J18" i="98"/>
  <c r="D18" i="98"/>
  <c r="J17" i="98"/>
  <c r="D17" i="98"/>
  <c r="J16" i="98"/>
  <c r="D16" i="98"/>
  <c r="J15" i="98"/>
  <c r="D15" i="98"/>
  <c r="J14" i="98"/>
  <c r="D14" i="98"/>
  <c r="G21" i="97"/>
  <c r="B10" i="97"/>
  <c r="G9" i="97"/>
  <c r="B9" i="97"/>
  <c r="G27" i="96"/>
  <c r="B27" i="96"/>
  <c r="G26" i="96"/>
  <c r="B26" i="96"/>
  <c r="G25" i="96"/>
  <c r="B25" i="96"/>
  <c r="G24" i="96"/>
  <c r="B24" i="96"/>
  <c r="G23" i="96"/>
  <c r="B23" i="96"/>
  <c r="G22" i="96"/>
  <c r="B22" i="96"/>
  <c r="K21" i="96"/>
  <c r="J21" i="96"/>
  <c r="I21" i="96"/>
  <c r="H21" i="96"/>
  <c r="G21" i="96"/>
  <c r="G41" i="96" s="1"/>
  <c r="F21" i="96"/>
  <c r="E21" i="96"/>
  <c r="D21" i="96"/>
  <c r="C21" i="96"/>
  <c r="G20" i="96"/>
  <c r="G19" i="96"/>
  <c r="B19" i="96"/>
  <c r="G18" i="96"/>
  <c r="B18" i="96"/>
  <c r="G17" i="96"/>
  <c r="B17" i="96"/>
  <c r="G16" i="96"/>
  <c r="B16" i="96"/>
  <c r="G15" i="96"/>
  <c r="B15" i="96"/>
  <c r="G13" i="96"/>
  <c r="B13" i="96"/>
  <c r="G12" i="96"/>
  <c r="B12" i="96"/>
  <c r="B10" i="96"/>
  <c r="G9" i="96"/>
  <c r="G29" i="96" s="1"/>
  <c r="G21" i="95"/>
  <c r="G9" i="95"/>
  <c r="B9" i="95"/>
  <c r="B27" i="94"/>
  <c r="B25" i="94"/>
  <c r="G24" i="94"/>
  <c r="B24" i="94"/>
  <c r="G23" i="94"/>
  <c r="G22" i="94"/>
  <c r="B22" i="94"/>
  <c r="G21" i="94"/>
  <c r="G20" i="94"/>
  <c r="B20" i="94"/>
  <c r="G19" i="94"/>
  <c r="B19" i="94"/>
  <c r="G18" i="94"/>
  <c r="B18" i="94"/>
  <c r="G17" i="94"/>
  <c r="B17" i="94"/>
  <c r="G16" i="94"/>
  <c r="B16" i="94"/>
  <c r="G15" i="94"/>
  <c r="B15" i="94"/>
  <c r="B13" i="94"/>
  <c r="G12" i="94"/>
  <c r="B12" i="94"/>
  <c r="G11" i="94"/>
  <c r="B10" i="94"/>
  <c r="B30" i="94" s="1"/>
  <c r="B29" i="94"/>
  <c r="P27" i="93"/>
  <c r="O27" i="93"/>
  <c r="N27" i="93"/>
  <c r="M27" i="93"/>
  <c r="L27" i="93" s="1"/>
  <c r="G27" i="93"/>
  <c r="B27" i="93"/>
  <c r="P26" i="93"/>
  <c r="O26" i="93"/>
  <c r="N26" i="93"/>
  <c r="M26" i="93"/>
  <c r="G26" i="93"/>
  <c r="B26" i="93"/>
  <c r="P25" i="93"/>
  <c r="O25" i="93"/>
  <c r="N25" i="93"/>
  <c r="M25" i="93"/>
  <c r="G25" i="93"/>
  <c r="B25" i="93"/>
  <c r="P24" i="93"/>
  <c r="O24" i="93"/>
  <c r="N24" i="93"/>
  <c r="M24" i="93"/>
  <c r="G24" i="93"/>
  <c r="B24" i="93"/>
  <c r="P23" i="93"/>
  <c r="O23" i="93"/>
  <c r="N23" i="93"/>
  <c r="M23" i="93"/>
  <c r="M21" i="93" s="1"/>
  <c r="G23" i="93"/>
  <c r="B23" i="93"/>
  <c r="P22" i="93"/>
  <c r="O22" i="93"/>
  <c r="N22" i="93"/>
  <c r="M22" i="93"/>
  <c r="G22" i="93"/>
  <c r="B22" i="93"/>
  <c r="O21" i="93"/>
  <c r="K21" i="93"/>
  <c r="J21" i="93"/>
  <c r="I21" i="93"/>
  <c r="H21" i="93"/>
  <c r="G21" i="93"/>
  <c r="G41" i="93" s="1"/>
  <c r="F21" i="93"/>
  <c r="E21" i="93"/>
  <c r="D21" i="93"/>
  <c r="C21" i="93"/>
  <c r="P20" i="93"/>
  <c r="O20" i="93"/>
  <c r="N20" i="93"/>
  <c r="M20" i="93"/>
  <c r="L20" i="93"/>
  <c r="G20" i="93"/>
  <c r="B20" i="93"/>
  <c r="P19" i="93"/>
  <c r="O19" i="93"/>
  <c r="N19" i="93"/>
  <c r="M19" i="93"/>
  <c r="G19" i="93"/>
  <c r="B19" i="93"/>
  <c r="P18" i="93"/>
  <c r="O18" i="93"/>
  <c r="N18" i="93"/>
  <c r="M18" i="93"/>
  <c r="G18" i="93"/>
  <c r="B18" i="93"/>
  <c r="P17" i="93"/>
  <c r="O17" i="93"/>
  <c r="N17" i="93"/>
  <c r="M17" i="93"/>
  <c r="G17" i="93"/>
  <c r="B17" i="93"/>
  <c r="P16" i="93"/>
  <c r="O16" i="93"/>
  <c r="N16" i="93"/>
  <c r="M16" i="93"/>
  <c r="G16" i="93"/>
  <c r="B16" i="93"/>
  <c r="P15" i="93"/>
  <c r="O15" i="93"/>
  <c r="N15" i="93"/>
  <c r="M15" i="93"/>
  <c r="G15" i="93"/>
  <c r="B15" i="93"/>
  <c r="P14" i="93"/>
  <c r="O14" i="93"/>
  <c r="N14" i="93"/>
  <c r="L14" i="93" s="1"/>
  <c r="M14" i="93"/>
  <c r="G14" i="93"/>
  <c r="B14" i="93"/>
  <c r="P13" i="93"/>
  <c r="O13" i="93"/>
  <c r="N13" i="93"/>
  <c r="M13" i="93"/>
  <c r="G13" i="93"/>
  <c r="B13" i="93"/>
  <c r="P12" i="93"/>
  <c r="O12" i="93"/>
  <c r="N12" i="93"/>
  <c r="N9" i="93" s="1"/>
  <c r="M12" i="93"/>
  <c r="G12" i="93"/>
  <c r="B12" i="93"/>
  <c r="B10" i="93" s="1"/>
  <c r="B30" i="93" s="1"/>
  <c r="P11" i="93"/>
  <c r="P10" i="93" s="1"/>
  <c r="O11" i="93"/>
  <c r="N11" i="93"/>
  <c r="N10" i="93" s="1"/>
  <c r="M11" i="93"/>
  <c r="G11" i="93"/>
  <c r="B11" i="93"/>
  <c r="K10" i="93"/>
  <c r="J10" i="93"/>
  <c r="I10" i="93"/>
  <c r="H10" i="93"/>
  <c r="F10" i="93"/>
  <c r="E10" i="93"/>
  <c r="D10" i="93"/>
  <c r="C10" i="93"/>
  <c r="O9" i="93"/>
  <c r="K9" i="93"/>
  <c r="J9" i="93"/>
  <c r="I9" i="93"/>
  <c r="H9" i="93"/>
  <c r="H29" i="93" s="1"/>
  <c r="G9" i="93"/>
  <c r="G29" i="93" s="1"/>
  <c r="F9" i="93"/>
  <c r="E9" i="93"/>
  <c r="D9" i="93"/>
  <c r="C9" i="93"/>
  <c r="P27" i="92"/>
  <c r="O27" i="92"/>
  <c r="N27" i="92"/>
  <c r="M27" i="92"/>
  <c r="L27" i="92"/>
  <c r="G27" i="92"/>
  <c r="B27" i="92"/>
  <c r="P26" i="92"/>
  <c r="O26" i="92"/>
  <c r="N26" i="92"/>
  <c r="M26" i="92"/>
  <c r="G26" i="92"/>
  <c r="B26" i="92"/>
  <c r="P25" i="92"/>
  <c r="O25" i="92"/>
  <c r="N25" i="92"/>
  <c r="M25" i="92"/>
  <c r="G25" i="92"/>
  <c r="B25" i="92"/>
  <c r="P24" i="92"/>
  <c r="O24" i="92"/>
  <c r="N24" i="92"/>
  <c r="M24" i="92"/>
  <c r="G24" i="92"/>
  <c r="B24" i="92"/>
  <c r="P23" i="92"/>
  <c r="O23" i="92"/>
  <c r="N23" i="92"/>
  <c r="M23" i="92"/>
  <c r="G23" i="92"/>
  <c r="B23" i="92"/>
  <c r="P22" i="92"/>
  <c r="P21" i="92" s="1"/>
  <c r="O22" i="92"/>
  <c r="N22" i="92"/>
  <c r="M22" i="92"/>
  <c r="G22" i="92"/>
  <c r="B22" i="92"/>
  <c r="B21" i="92" s="1"/>
  <c r="B41" i="92" s="1"/>
  <c r="N21" i="92"/>
  <c r="K21" i="92"/>
  <c r="J21" i="92"/>
  <c r="I21" i="92"/>
  <c r="H21" i="92"/>
  <c r="G21" i="92"/>
  <c r="G41" i="92" s="1"/>
  <c r="F21" i="92"/>
  <c r="E21" i="92"/>
  <c r="D21" i="92"/>
  <c r="C21" i="92"/>
  <c r="P20" i="92"/>
  <c r="O20" i="92"/>
  <c r="N20" i="92"/>
  <c r="M20" i="92"/>
  <c r="G20" i="92"/>
  <c r="B20" i="92"/>
  <c r="P19" i="92"/>
  <c r="O19" i="92"/>
  <c r="N19" i="92"/>
  <c r="M19" i="92"/>
  <c r="G19" i="92"/>
  <c r="B19" i="92"/>
  <c r="P18" i="92"/>
  <c r="O18" i="92"/>
  <c r="N18" i="92"/>
  <c r="M18" i="92"/>
  <c r="G18" i="92"/>
  <c r="B18" i="92"/>
  <c r="P17" i="92"/>
  <c r="O17" i="92"/>
  <c r="N17" i="92"/>
  <c r="M17" i="92"/>
  <c r="G17" i="92"/>
  <c r="B17" i="92"/>
  <c r="P16" i="92"/>
  <c r="O16" i="92"/>
  <c r="N16" i="92"/>
  <c r="M16" i="92"/>
  <c r="G16" i="92"/>
  <c r="B16" i="92"/>
  <c r="P15" i="92"/>
  <c r="O15" i="92"/>
  <c r="N15" i="92"/>
  <c r="M15" i="92"/>
  <c r="G15" i="92"/>
  <c r="B15" i="92"/>
  <c r="P13" i="92"/>
  <c r="O13" i="92"/>
  <c r="N13" i="92"/>
  <c r="M13" i="92"/>
  <c r="G13" i="92"/>
  <c r="B13" i="92"/>
  <c r="P9" i="92"/>
  <c r="O10" i="92"/>
  <c r="P11" i="92"/>
  <c r="O11" i="92"/>
  <c r="N11" i="92"/>
  <c r="M11" i="92"/>
  <c r="L11" i="92" s="1"/>
  <c r="G11" i="92"/>
  <c r="B11" i="92"/>
  <c r="N10" i="92"/>
  <c r="G10" i="92"/>
  <c r="G30" i="92" s="1"/>
  <c r="B10" i="92"/>
  <c r="B30" i="92" s="1"/>
  <c r="O9" i="92"/>
  <c r="N9" i="92"/>
  <c r="G9" i="92"/>
  <c r="G29" i="92" s="1"/>
  <c r="B9" i="92"/>
  <c r="B29" i="92" s="1"/>
  <c r="B60" i="21"/>
  <c r="B59" i="21"/>
  <c r="B58" i="21"/>
  <c r="B53" i="21"/>
  <c r="B52" i="21"/>
  <c r="B51" i="21"/>
  <c r="B46" i="21"/>
  <c r="B45" i="21"/>
  <c r="B44" i="21"/>
  <c r="B39" i="21"/>
  <c r="B38" i="21"/>
  <c r="B37" i="21"/>
  <c r="B32" i="21"/>
  <c r="B31" i="21"/>
  <c r="B30" i="21"/>
  <c r="B25" i="21"/>
  <c r="B24" i="21"/>
  <c r="B23" i="21"/>
  <c r="B18" i="21"/>
  <c r="B17" i="21"/>
  <c r="B16" i="21"/>
  <c r="B11" i="21"/>
  <c r="B10" i="21"/>
  <c r="B9" i="21"/>
  <c r="I63" i="21"/>
  <c r="H63" i="21"/>
  <c r="G63" i="21"/>
  <c r="F63" i="21"/>
  <c r="E63" i="21"/>
  <c r="D63" i="21"/>
  <c r="C63" i="21"/>
  <c r="I62" i="21"/>
  <c r="H62" i="21"/>
  <c r="G62" i="21"/>
  <c r="F62" i="21"/>
  <c r="E62" i="21"/>
  <c r="D62" i="21"/>
  <c r="C62" i="21"/>
  <c r="I61" i="21"/>
  <c r="H61" i="21"/>
  <c r="G61" i="21"/>
  <c r="F61" i="21"/>
  <c r="E61" i="21"/>
  <c r="D61" i="21"/>
  <c r="C61" i="21"/>
  <c r="I56" i="21"/>
  <c r="H56" i="21"/>
  <c r="G56" i="21"/>
  <c r="F56" i="21"/>
  <c r="E56" i="21"/>
  <c r="D56" i="21"/>
  <c r="C56" i="21"/>
  <c r="I55" i="21"/>
  <c r="H55" i="21"/>
  <c r="G55" i="21"/>
  <c r="F55" i="21"/>
  <c r="E55" i="21"/>
  <c r="D55" i="21"/>
  <c r="C55" i="21"/>
  <c r="I54" i="21"/>
  <c r="H54" i="21"/>
  <c r="G54" i="21"/>
  <c r="F54" i="21"/>
  <c r="E54" i="21"/>
  <c r="D54" i="21"/>
  <c r="C54" i="21"/>
  <c r="I49" i="21"/>
  <c r="H49" i="21"/>
  <c r="G49" i="21"/>
  <c r="F49" i="21"/>
  <c r="E49" i="21"/>
  <c r="D49" i="21"/>
  <c r="C49" i="21"/>
  <c r="I48" i="21"/>
  <c r="H48" i="21"/>
  <c r="G48" i="21"/>
  <c r="F48" i="21"/>
  <c r="E48" i="21"/>
  <c r="D48" i="21"/>
  <c r="C48" i="21"/>
  <c r="I47" i="21"/>
  <c r="H47" i="21"/>
  <c r="G47" i="21"/>
  <c r="F47" i="21"/>
  <c r="E47" i="21"/>
  <c r="D47" i="21"/>
  <c r="C47" i="21"/>
  <c r="I42" i="21"/>
  <c r="H42" i="21"/>
  <c r="G42" i="21"/>
  <c r="F42" i="21"/>
  <c r="E42" i="21"/>
  <c r="D42" i="21"/>
  <c r="C42" i="21"/>
  <c r="I41" i="21"/>
  <c r="H41" i="21"/>
  <c r="G41" i="21"/>
  <c r="F41" i="21"/>
  <c r="E41" i="21"/>
  <c r="D41" i="21"/>
  <c r="C41" i="21"/>
  <c r="I40" i="21"/>
  <c r="H40" i="21"/>
  <c r="G40" i="21"/>
  <c r="F40" i="21"/>
  <c r="E40" i="21"/>
  <c r="D40" i="21"/>
  <c r="C40" i="21"/>
  <c r="B40" i="21"/>
  <c r="I35" i="21"/>
  <c r="H35" i="21"/>
  <c r="G35" i="21"/>
  <c r="F35" i="21"/>
  <c r="E35" i="21"/>
  <c r="D35" i="21"/>
  <c r="C35" i="21"/>
  <c r="I34" i="21"/>
  <c r="H34" i="21"/>
  <c r="G34" i="21"/>
  <c r="F34" i="21"/>
  <c r="E34" i="21"/>
  <c r="D34" i="21"/>
  <c r="C34" i="21"/>
  <c r="I33" i="21"/>
  <c r="H33" i="21"/>
  <c r="G33" i="21"/>
  <c r="F33" i="21"/>
  <c r="E33" i="21"/>
  <c r="D33" i="21"/>
  <c r="C33" i="21"/>
  <c r="I27" i="21"/>
  <c r="H27" i="21"/>
  <c r="G27" i="21"/>
  <c r="F27" i="21"/>
  <c r="E27" i="21"/>
  <c r="D27" i="21"/>
  <c r="C27" i="21"/>
  <c r="B27" i="21"/>
  <c r="I26" i="21"/>
  <c r="H26" i="21"/>
  <c r="G26" i="21"/>
  <c r="F26" i="21"/>
  <c r="E26" i="21"/>
  <c r="D26" i="21"/>
  <c r="C26" i="21"/>
  <c r="I20" i="21"/>
  <c r="H20" i="21"/>
  <c r="G20" i="21"/>
  <c r="F20" i="21"/>
  <c r="E20" i="21"/>
  <c r="D20" i="21"/>
  <c r="C20" i="21"/>
  <c r="B20" i="21"/>
  <c r="I19" i="21"/>
  <c r="H19" i="21"/>
  <c r="G19" i="21"/>
  <c r="F19" i="21"/>
  <c r="E19" i="21"/>
  <c r="D19" i="21"/>
  <c r="C19" i="21"/>
  <c r="B19" i="21"/>
  <c r="C13" i="21"/>
  <c r="D13" i="21"/>
  <c r="E13" i="21"/>
  <c r="F13" i="21"/>
  <c r="G13" i="21"/>
  <c r="H13" i="21"/>
  <c r="I13" i="21"/>
  <c r="C12" i="21"/>
  <c r="D12" i="21"/>
  <c r="E12" i="21"/>
  <c r="F12" i="21"/>
  <c r="G12" i="21"/>
  <c r="H12" i="21"/>
  <c r="I12" i="21"/>
  <c r="I28" i="21"/>
  <c r="H28" i="21"/>
  <c r="G28" i="21"/>
  <c r="F28" i="21"/>
  <c r="E28" i="21"/>
  <c r="D28" i="21"/>
  <c r="C28" i="21"/>
  <c r="I21" i="21"/>
  <c r="H21" i="21"/>
  <c r="G21" i="21"/>
  <c r="F21" i="21"/>
  <c r="E21" i="21"/>
  <c r="D21" i="21"/>
  <c r="C21" i="21"/>
  <c r="K63" i="90"/>
  <c r="J63" i="90"/>
  <c r="I63" i="90"/>
  <c r="H63" i="90"/>
  <c r="G63" i="90"/>
  <c r="F63" i="90"/>
  <c r="E63" i="90"/>
  <c r="D63" i="90"/>
  <c r="C63" i="90"/>
  <c r="B63" i="90"/>
  <c r="K62" i="90"/>
  <c r="J62" i="90"/>
  <c r="I62" i="90"/>
  <c r="H62" i="90"/>
  <c r="G62" i="90"/>
  <c r="F62" i="90"/>
  <c r="E62" i="90"/>
  <c r="D62" i="90"/>
  <c r="C62" i="90"/>
  <c r="B62" i="90"/>
  <c r="K61" i="90"/>
  <c r="J61" i="90"/>
  <c r="I61" i="90"/>
  <c r="H61" i="90"/>
  <c r="G61" i="90"/>
  <c r="F61" i="90"/>
  <c r="E61" i="90"/>
  <c r="D61" i="90"/>
  <c r="C61" i="90"/>
  <c r="B61" i="90"/>
  <c r="K56" i="90"/>
  <c r="J56" i="90"/>
  <c r="I56" i="90"/>
  <c r="H56" i="90"/>
  <c r="G56" i="90"/>
  <c r="F56" i="90"/>
  <c r="E56" i="90"/>
  <c r="D56" i="90"/>
  <c r="C56" i="90"/>
  <c r="B56" i="90"/>
  <c r="K55" i="90"/>
  <c r="J55" i="90"/>
  <c r="I55" i="90"/>
  <c r="H55" i="90"/>
  <c r="G55" i="90"/>
  <c r="F55" i="90"/>
  <c r="E55" i="90"/>
  <c r="D55" i="90"/>
  <c r="C55" i="90"/>
  <c r="B55" i="90"/>
  <c r="K54" i="90"/>
  <c r="J54" i="90"/>
  <c r="I54" i="90"/>
  <c r="H54" i="90"/>
  <c r="G54" i="90"/>
  <c r="F54" i="90"/>
  <c r="E54" i="90"/>
  <c r="D54" i="90"/>
  <c r="C54" i="90"/>
  <c r="B54" i="90"/>
  <c r="K49" i="90"/>
  <c r="J49" i="90"/>
  <c r="I49" i="90"/>
  <c r="H49" i="90"/>
  <c r="G49" i="90"/>
  <c r="F49" i="90"/>
  <c r="E49" i="90"/>
  <c r="D49" i="90"/>
  <c r="C49" i="90"/>
  <c r="B49" i="90"/>
  <c r="K48" i="90"/>
  <c r="J48" i="90"/>
  <c r="I48" i="90"/>
  <c r="H48" i="90"/>
  <c r="G48" i="90"/>
  <c r="F48" i="90"/>
  <c r="E48" i="90"/>
  <c r="D48" i="90"/>
  <c r="C48" i="90"/>
  <c r="B48" i="90"/>
  <c r="K47" i="90"/>
  <c r="J47" i="90"/>
  <c r="I47" i="90"/>
  <c r="H47" i="90"/>
  <c r="G47" i="90"/>
  <c r="F47" i="90"/>
  <c r="E47" i="90"/>
  <c r="D47" i="90"/>
  <c r="C47" i="90"/>
  <c r="B47" i="90"/>
  <c r="K42" i="90"/>
  <c r="J42" i="90"/>
  <c r="I42" i="90"/>
  <c r="H42" i="90"/>
  <c r="G42" i="90"/>
  <c r="F42" i="90"/>
  <c r="E42" i="90"/>
  <c r="D42" i="90"/>
  <c r="C42" i="90"/>
  <c r="B42" i="90"/>
  <c r="K41" i="90"/>
  <c r="J41" i="90"/>
  <c r="I41" i="90"/>
  <c r="H41" i="90"/>
  <c r="G41" i="90"/>
  <c r="F41" i="90"/>
  <c r="E41" i="90"/>
  <c r="D41" i="90"/>
  <c r="C41" i="90"/>
  <c r="B41" i="90"/>
  <c r="K40" i="90"/>
  <c r="J40" i="90"/>
  <c r="I40" i="90"/>
  <c r="H40" i="90"/>
  <c r="G40" i="90"/>
  <c r="F40" i="90"/>
  <c r="E40" i="90"/>
  <c r="D40" i="90"/>
  <c r="C40" i="90"/>
  <c r="B40" i="90"/>
  <c r="K35" i="90"/>
  <c r="J35" i="90"/>
  <c r="I35" i="90"/>
  <c r="H35" i="90"/>
  <c r="G35" i="90"/>
  <c r="F35" i="90"/>
  <c r="E35" i="90"/>
  <c r="D35" i="90"/>
  <c r="C35" i="90"/>
  <c r="B35" i="90"/>
  <c r="K34" i="90"/>
  <c r="J34" i="90"/>
  <c r="I34" i="90"/>
  <c r="H34" i="90"/>
  <c r="G34" i="90"/>
  <c r="F34" i="90"/>
  <c r="E34" i="90"/>
  <c r="D34" i="90"/>
  <c r="C34" i="90"/>
  <c r="B34" i="90"/>
  <c r="K33" i="90"/>
  <c r="J33" i="90"/>
  <c r="I33" i="90"/>
  <c r="H33" i="90"/>
  <c r="G33" i="90"/>
  <c r="F33" i="90"/>
  <c r="E33" i="90"/>
  <c r="D33" i="90"/>
  <c r="C33" i="90"/>
  <c r="B33" i="90"/>
  <c r="K28" i="90"/>
  <c r="J28" i="90"/>
  <c r="I28" i="90"/>
  <c r="H28" i="90"/>
  <c r="G28" i="90"/>
  <c r="F28" i="90"/>
  <c r="E28" i="90"/>
  <c r="D28" i="90"/>
  <c r="C28" i="90"/>
  <c r="B28" i="90"/>
  <c r="K27" i="90"/>
  <c r="J27" i="90"/>
  <c r="I27" i="90"/>
  <c r="H27" i="90"/>
  <c r="G27" i="90"/>
  <c r="F27" i="90"/>
  <c r="E27" i="90"/>
  <c r="D27" i="90"/>
  <c r="C27" i="90"/>
  <c r="B27" i="90"/>
  <c r="K26" i="90"/>
  <c r="J26" i="90"/>
  <c r="I26" i="90"/>
  <c r="H26" i="90"/>
  <c r="G26" i="90"/>
  <c r="F26" i="90"/>
  <c r="E26" i="90"/>
  <c r="D26" i="90"/>
  <c r="C26" i="90"/>
  <c r="B26" i="90"/>
  <c r="K21" i="90"/>
  <c r="J21" i="90"/>
  <c r="I21" i="90"/>
  <c r="H21" i="90"/>
  <c r="G21" i="90"/>
  <c r="F21" i="90"/>
  <c r="E21" i="90"/>
  <c r="D21" i="90"/>
  <c r="C21" i="90"/>
  <c r="B21" i="90"/>
  <c r="K20" i="90"/>
  <c r="J20" i="90"/>
  <c r="I20" i="90"/>
  <c r="H20" i="90"/>
  <c r="G20" i="90"/>
  <c r="F20" i="90"/>
  <c r="E20" i="90"/>
  <c r="D20" i="90"/>
  <c r="C20" i="90"/>
  <c r="B20" i="90"/>
  <c r="K19" i="90"/>
  <c r="J19" i="90"/>
  <c r="I19" i="90"/>
  <c r="H19" i="90"/>
  <c r="G19" i="90"/>
  <c r="F19" i="90"/>
  <c r="E19" i="90"/>
  <c r="D19" i="90"/>
  <c r="C19" i="90"/>
  <c r="C13" i="90"/>
  <c r="D13" i="90"/>
  <c r="E13" i="90"/>
  <c r="F13" i="90"/>
  <c r="G13" i="90"/>
  <c r="H13" i="90"/>
  <c r="I13" i="90"/>
  <c r="J13" i="90"/>
  <c r="K13" i="90"/>
  <c r="C12" i="90"/>
  <c r="D12" i="90"/>
  <c r="E12" i="90"/>
  <c r="F12" i="90"/>
  <c r="G12" i="90"/>
  <c r="H12" i="90"/>
  <c r="I12" i="90"/>
  <c r="J12" i="90"/>
  <c r="K12" i="90"/>
  <c r="B13" i="90"/>
  <c r="B12" i="90"/>
  <c r="B14" i="90"/>
  <c r="E19" i="4" l="1"/>
  <c r="G21" i="4"/>
  <c r="I19" i="4"/>
  <c r="M19" i="4"/>
  <c r="C21" i="4"/>
  <c r="P12" i="31"/>
  <c r="J12" i="31"/>
  <c r="T12" i="31"/>
  <c r="G18" i="102"/>
  <c r="K18" i="102"/>
  <c r="D19" i="102"/>
  <c r="H19" i="102"/>
  <c r="L19" i="102"/>
  <c r="E20" i="102"/>
  <c r="I20" i="102"/>
  <c r="B21" i="102"/>
  <c r="F21" i="102"/>
  <c r="J21" i="102"/>
  <c r="C22" i="102"/>
  <c r="G22" i="102"/>
  <c r="K22" i="102"/>
  <c r="D23" i="102"/>
  <c r="H23" i="102"/>
  <c r="L23" i="102"/>
  <c r="E24" i="102"/>
  <c r="I24" i="102"/>
  <c r="B18" i="102"/>
  <c r="C18" i="102"/>
  <c r="H18" i="102"/>
  <c r="L18" i="102"/>
  <c r="E19" i="102"/>
  <c r="I19" i="102"/>
  <c r="B20" i="102"/>
  <c r="F20" i="102"/>
  <c r="J20" i="102"/>
  <c r="C21" i="102"/>
  <c r="G21" i="102"/>
  <c r="K21" i="102"/>
  <c r="D22" i="102"/>
  <c r="H22" i="102"/>
  <c r="L22" i="102"/>
  <c r="E23" i="102"/>
  <c r="I23" i="102"/>
  <c r="B24" i="102"/>
  <c r="F24" i="102"/>
  <c r="J24" i="102"/>
  <c r="E18" i="102"/>
  <c r="D18" i="102"/>
  <c r="I18" i="102"/>
  <c r="B19" i="102"/>
  <c r="F19" i="102"/>
  <c r="J19" i="102"/>
  <c r="C20" i="102"/>
  <c r="G20" i="102"/>
  <c r="K20" i="102"/>
  <c r="D21" i="102"/>
  <c r="H21" i="102"/>
  <c r="L21" i="102"/>
  <c r="E22" i="102"/>
  <c r="I22" i="102"/>
  <c r="B23" i="102"/>
  <c r="F23" i="102"/>
  <c r="J23" i="102"/>
  <c r="C24" i="102"/>
  <c r="G24" i="102"/>
  <c r="K24" i="102"/>
  <c r="F18" i="102"/>
  <c r="C19" i="102"/>
  <c r="G19" i="102"/>
  <c r="D20" i="102"/>
  <c r="H20" i="102"/>
  <c r="E21" i="102"/>
  <c r="B22" i="102"/>
  <c r="F22" i="102"/>
  <c r="C23" i="102"/>
  <c r="G23" i="102"/>
  <c r="D24" i="102"/>
  <c r="H24" i="102"/>
  <c r="E8" i="98"/>
  <c r="B61" i="21"/>
  <c r="P59" i="21"/>
  <c r="P61" i="21" s="1"/>
  <c r="L59" i="21"/>
  <c r="L61" i="21" s="1"/>
  <c r="O59" i="21"/>
  <c r="O61" i="21" s="1"/>
  <c r="K59" i="21"/>
  <c r="K61" i="21" s="1"/>
  <c r="N59" i="21"/>
  <c r="N61" i="21" s="1"/>
  <c r="J59" i="21"/>
  <c r="Q59" i="21"/>
  <c r="Q61" i="21" s="1"/>
  <c r="M59" i="21"/>
  <c r="M61" i="21" s="1"/>
  <c r="P60" i="21"/>
  <c r="L60" i="21"/>
  <c r="O60" i="21"/>
  <c r="K60" i="21"/>
  <c r="N60" i="21"/>
  <c r="J60" i="21"/>
  <c r="Q60" i="21"/>
  <c r="M60" i="21"/>
  <c r="Q52" i="21"/>
  <c r="Q54" i="21" s="1"/>
  <c r="M52" i="21"/>
  <c r="M54" i="21" s="1"/>
  <c r="P52" i="21"/>
  <c r="P54" i="21" s="1"/>
  <c r="L52" i="21"/>
  <c r="L54" i="21" s="1"/>
  <c r="O52" i="21"/>
  <c r="O54" i="21" s="1"/>
  <c r="K52" i="21"/>
  <c r="K54" i="21" s="1"/>
  <c r="N52" i="21"/>
  <c r="N54" i="21" s="1"/>
  <c r="J52" i="21"/>
  <c r="Q53" i="21"/>
  <c r="M53" i="21"/>
  <c r="P53" i="21"/>
  <c r="L53" i="21"/>
  <c r="O53" i="21"/>
  <c r="K53" i="21"/>
  <c r="N53" i="21"/>
  <c r="J53" i="21"/>
  <c r="P45" i="21"/>
  <c r="P47" i="21" s="1"/>
  <c r="L45" i="21"/>
  <c r="L47" i="21" s="1"/>
  <c r="O45" i="21"/>
  <c r="O47" i="21" s="1"/>
  <c r="K45" i="21"/>
  <c r="K47" i="21" s="1"/>
  <c r="N45" i="21"/>
  <c r="N47" i="21" s="1"/>
  <c r="J45" i="21"/>
  <c r="Q45" i="21"/>
  <c r="Q47" i="21" s="1"/>
  <c r="M45" i="21"/>
  <c r="M47" i="21" s="1"/>
  <c r="P46" i="21"/>
  <c r="L46" i="21"/>
  <c r="O46" i="21"/>
  <c r="K46" i="21"/>
  <c r="N46" i="21"/>
  <c r="J46" i="21"/>
  <c r="Q46" i="21"/>
  <c r="M46" i="21"/>
  <c r="B42" i="21"/>
  <c r="Q39" i="21"/>
  <c r="M39" i="21"/>
  <c r="P39" i="21"/>
  <c r="L39" i="21"/>
  <c r="O39" i="21"/>
  <c r="K39" i="21"/>
  <c r="N39" i="21"/>
  <c r="J39" i="21"/>
  <c r="Q38" i="21"/>
  <c r="Q40" i="21" s="1"/>
  <c r="M38" i="21"/>
  <c r="M40" i="21" s="1"/>
  <c r="P38" i="21"/>
  <c r="P40" i="21" s="1"/>
  <c r="L38" i="21"/>
  <c r="L40" i="21" s="1"/>
  <c r="O38" i="21"/>
  <c r="O40" i="21" s="1"/>
  <c r="K38" i="21"/>
  <c r="K40" i="21" s="1"/>
  <c r="N38" i="21"/>
  <c r="N40" i="21" s="1"/>
  <c r="J38" i="21"/>
  <c r="Q31" i="21"/>
  <c r="Q33" i="21" s="1"/>
  <c r="M31" i="21"/>
  <c r="M33" i="21" s="1"/>
  <c r="P31" i="21"/>
  <c r="P33" i="21" s="1"/>
  <c r="L31" i="21"/>
  <c r="L33" i="21" s="1"/>
  <c r="O31" i="21"/>
  <c r="O33" i="21" s="1"/>
  <c r="K31" i="21"/>
  <c r="K33" i="21" s="1"/>
  <c r="N31" i="21"/>
  <c r="N33" i="21" s="1"/>
  <c r="J31" i="21"/>
  <c r="Q32" i="21"/>
  <c r="M32" i="21"/>
  <c r="P32" i="21"/>
  <c r="L32" i="21"/>
  <c r="O32" i="21"/>
  <c r="K32" i="21"/>
  <c r="N32" i="21"/>
  <c r="J32" i="21"/>
  <c r="B26" i="21"/>
  <c r="Q24" i="21"/>
  <c r="Q26" i="21" s="1"/>
  <c r="P24" i="21"/>
  <c r="P26" i="21" s="1"/>
  <c r="L24" i="21"/>
  <c r="L26" i="21" s="1"/>
  <c r="K24" i="21"/>
  <c r="K26" i="21" s="1"/>
  <c r="O24" i="21"/>
  <c r="O26" i="21" s="1"/>
  <c r="N24" i="21"/>
  <c r="N26" i="21" s="1"/>
  <c r="J24" i="21"/>
  <c r="M24" i="21"/>
  <c r="M26" i="21" s="1"/>
  <c r="Q25" i="21"/>
  <c r="M25" i="21"/>
  <c r="P25" i="21"/>
  <c r="L25" i="21"/>
  <c r="O25" i="21"/>
  <c r="K25" i="21"/>
  <c r="N25" i="21"/>
  <c r="J25" i="21"/>
  <c r="B13" i="21"/>
  <c r="B21" i="21"/>
  <c r="Q17" i="21"/>
  <c r="Q19" i="21" s="1"/>
  <c r="M17" i="21"/>
  <c r="M19" i="21" s="1"/>
  <c r="P17" i="21"/>
  <c r="P19" i="21" s="1"/>
  <c r="L17" i="21"/>
  <c r="L19" i="21" s="1"/>
  <c r="O17" i="21"/>
  <c r="O19" i="21" s="1"/>
  <c r="K17" i="21"/>
  <c r="K19" i="21" s="1"/>
  <c r="N17" i="21"/>
  <c r="N19" i="21" s="1"/>
  <c r="J17" i="21"/>
  <c r="J10" i="21"/>
  <c r="K10" i="21"/>
  <c r="M10" i="21"/>
  <c r="L10" i="21"/>
  <c r="N10" i="21"/>
  <c r="P10" i="21"/>
  <c r="O10" i="21"/>
  <c r="Q10" i="21"/>
  <c r="Q18" i="21"/>
  <c r="M18" i="21"/>
  <c r="P18" i="21"/>
  <c r="L18" i="21"/>
  <c r="O18" i="21"/>
  <c r="K18" i="21"/>
  <c r="N18" i="21"/>
  <c r="J18" i="21"/>
  <c r="K19" i="98"/>
  <c r="D19" i="98"/>
  <c r="B47" i="21"/>
  <c r="B55" i="21"/>
  <c r="C22" i="69"/>
  <c r="E22" i="69"/>
  <c r="D22" i="69"/>
  <c r="B8" i="69"/>
  <c r="C19" i="69"/>
  <c r="E19" i="69"/>
  <c r="D19" i="69"/>
  <c r="C23" i="69"/>
  <c r="E23" i="69"/>
  <c r="D23" i="69"/>
  <c r="C20" i="69"/>
  <c r="E20" i="69"/>
  <c r="D20" i="69"/>
  <c r="C21" i="69"/>
  <c r="E21" i="69"/>
  <c r="D21" i="69"/>
  <c r="B22" i="69"/>
  <c r="B19" i="69"/>
  <c r="B23" i="69"/>
  <c r="B20" i="69"/>
  <c r="B21" i="69"/>
  <c r="H41" i="97"/>
  <c r="K41" i="97"/>
  <c r="G41" i="97"/>
  <c r="J41" i="97"/>
  <c r="I41" i="97"/>
  <c r="J29" i="97"/>
  <c r="I29" i="97"/>
  <c r="H29" i="97"/>
  <c r="K29" i="97"/>
  <c r="G29" i="97"/>
  <c r="E29" i="97"/>
  <c r="D29" i="97"/>
  <c r="C29" i="97"/>
  <c r="L9" i="97"/>
  <c r="F29" i="97"/>
  <c r="P29" i="97" s="1"/>
  <c r="B29" i="97"/>
  <c r="C30" i="97"/>
  <c r="F30" i="97"/>
  <c r="B30" i="97"/>
  <c r="E30" i="97"/>
  <c r="D30" i="97"/>
  <c r="H41" i="96"/>
  <c r="I41" i="96"/>
  <c r="K42" i="96"/>
  <c r="G42" i="96"/>
  <c r="J42" i="96"/>
  <c r="I42" i="96"/>
  <c r="H42" i="96"/>
  <c r="I44" i="96"/>
  <c r="H44" i="96"/>
  <c r="K44" i="96"/>
  <c r="G44" i="96"/>
  <c r="J44" i="96"/>
  <c r="K46" i="96"/>
  <c r="G46" i="96"/>
  <c r="J46" i="96"/>
  <c r="I46" i="96"/>
  <c r="H46" i="96"/>
  <c r="J41" i="96"/>
  <c r="K41" i="96"/>
  <c r="J43" i="96"/>
  <c r="I43" i="96"/>
  <c r="H43" i="96"/>
  <c r="K43" i="96"/>
  <c r="G43" i="96"/>
  <c r="H45" i="96"/>
  <c r="K45" i="96"/>
  <c r="G45" i="96"/>
  <c r="J45" i="96"/>
  <c r="I45" i="96"/>
  <c r="J47" i="96"/>
  <c r="I47" i="96"/>
  <c r="H47" i="96"/>
  <c r="K47" i="96"/>
  <c r="G47" i="96"/>
  <c r="K29" i="96"/>
  <c r="I32" i="96"/>
  <c r="H32" i="96"/>
  <c r="K32" i="96"/>
  <c r="G32" i="96"/>
  <c r="J32" i="96"/>
  <c r="H29" i="96"/>
  <c r="J35" i="96"/>
  <c r="I35" i="96"/>
  <c r="H35" i="96"/>
  <c r="K35" i="96"/>
  <c r="G35" i="96"/>
  <c r="H37" i="96"/>
  <c r="K37" i="96"/>
  <c r="G37" i="96"/>
  <c r="J37" i="96"/>
  <c r="I37" i="96"/>
  <c r="J39" i="96"/>
  <c r="I39" i="96"/>
  <c r="H39" i="96"/>
  <c r="K39" i="96"/>
  <c r="G39" i="96"/>
  <c r="I29" i="96"/>
  <c r="G31" i="96"/>
  <c r="H33" i="96"/>
  <c r="K33" i="96"/>
  <c r="G33" i="96"/>
  <c r="J33" i="96"/>
  <c r="I33" i="96"/>
  <c r="I40" i="96"/>
  <c r="H40" i="96"/>
  <c r="K40" i="96"/>
  <c r="G40" i="96"/>
  <c r="J40" i="96"/>
  <c r="J29" i="96"/>
  <c r="G34" i="96"/>
  <c r="I36" i="96"/>
  <c r="H36" i="96"/>
  <c r="K36" i="96"/>
  <c r="G36" i="96"/>
  <c r="J36" i="96"/>
  <c r="K38" i="96"/>
  <c r="G38" i="96"/>
  <c r="J38" i="96"/>
  <c r="I38" i="96"/>
  <c r="H38" i="96"/>
  <c r="N21" i="96"/>
  <c r="L22" i="96"/>
  <c r="C42" i="96"/>
  <c r="M42" i="96" s="1"/>
  <c r="F42" i="96"/>
  <c r="P42" i="96" s="1"/>
  <c r="B42" i="96"/>
  <c r="E42" i="96"/>
  <c r="O42" i="96" s="1"/>
  <c r="D42" i="96"/>
  <c r="N42" i="96" s="1"/>
  <c r="C44" i="96"/>
  <c r="M44" i="96" s="1"/>
  <c r="F44" i="96"/>
  <c r="P44" i="96" s="1"/>
  <c r="B44" i="96"/>
  <c r="L24" i="96"/>
  <c r="E44" i="96"/>
  <c r="O44" i="96" s="1"/>
  <c r="D44" i="96"/>
  <c r="N44" i="96" s="1"/>
  <c r="L26" i="96"/>
  <c r="C46" i="96"/>
  <c r="M46" i="96" s="1"/>
  <c r="F46" i="96"/>
  <c r="P46" i="96" s="1"/>
  <c r="B46" i="96"/>
  <c r="E46" i="96"/>
  <c r="O46" i="96" s="1"/>
  <c r="D46" i="96"/>
  <c r="N46" i="96" s="1"/>
  <c r="O21" i="96"/>
  <c r="P21" i="96"/>
  <c r="E43" i="96"/>
  <c r="O43" i="96" s="1"/>
  <c r="D43" i="96"/>
  <c r="N43" i="96" s="1"/>
  <c r="C43" i="96"/>
  <c r="M43" i="96" s="1"/>
  <c r="L23" i="96"/>
  <c r="F43" i="96"/>
  <c r="P43" i="96" s="1"/>
  <c r="B43" i="96"/>
  <c r="E45" i="96"/>
  <c r="O45" i="96" s="1"/>
  <c r="L25" i="96"/>
  <c r="D45" i="96"/>
  <c r="N45" i="96" s="1"/>
  <c r="C45" i="96"/>
  <c r="M45" i="96" s="1"/>
  <c r="F45" i="96"/>
  <c r="P45" i="96" s="1"/>
  <c r="B45" i="96"/>
  <c r="E47" i="96"/>
  <c r="O47" i="96" s="1"/>
  <c r="D47" i="96"/>
  <c r="N47" i="96" s="1"/>
  <c r="C47" i="96"/>
  <c r="M47" i="96" s="1"/>
  <c r="L27" i="96"/>
  <c r="F47" i="96"/>
  <c r="P47" i="96" s="1"/>
  <c r="B47" i="96"/>
  <c r="M21" i="96"/>
  <c r="B30" i="96"/>
  <c r="P9" i="96"/>
  <c r="D30" i="96"/>
  <c r="N10" i="96"/>
  <c r="M9" i="96"/>
  <c r="O10" i="96"/>
  <c r="E30" i="96"/>
  <c r="C32" i="96"/>
  <c r="M32" i="96" s="1"/>
  <c r="F32" i="96"/>
  <c r="P32" i="96" s="1"/>
  <c r="B32" i="96"/>
  <c r="D32" i="96"/>
  <c r="N32" i="96" s="1"/>
  <c r="L12" i="96"/>
  <c r="E32" i="96"/>
  <c r="O32" i="96" s="1"/>
  <c r="L14" i="96"/>
  <c r="B34" i="96"/>
  <c r="C36" i="96"/>
  <c r="M36" i="96" s="1"/>
  <c r="F36" i="96"/>
  <c r="P36" i="96" s="1"/>
  <c r="B36" i="96"/>
  <c r="L16" i="96"/>
  <c r="E36" i="96"/>
  <c r="O36" i="96" s="1"/>
  <c r="D36" i="96"/>
  <c r="N36" i="96" s="1"/>
  <c r="L18" i="96"/>
  <c r="C38" i="96"/>
  <c r="M38" i="96" s="1"/>
  <c r="D38" i="96"/>
  <c r="N38" i="96" s="1"/>
  <c r="F38" i="96"/>
  <c r="P38" i="96" s="1"/>
  <c r="B38" i="96"/>
  <c r="E38" i="96"/>
  <c r="O38" i="96" s="1"/>
  <c r="B40" i="96"/>
  <c r="L20" i="96"/>
  <c r="N9" i="96"/>
  <c r="P10" i="96"/>
  <c r="F30" i="96"/>
  <c r="O9" i="96"/>
  <c r="C30" i="96"/>
  <c r="M10" i="96"/>
  <c r="L11" i="96"/>
  <c r="B31" i="96"/>
  <c r="E33" i="96"/>
  <c r="O33" i="96" s="1"/>
  <c r="L13" i="96"/>
  <c r="D33" i="96"/>
  <c r="N33" i="96" s="1"/>
  <c r="B33" i="96"/>
  <c r="C33" i="96"/>
  <c r="M33" i="96" s="1"/>
  <c r="F33" i="96"/>
  <c r="P33" i="96" s="1"/>
  <c r="E35" i="96"/>
  <c r="O35" i="96" s="1"/>
  <c r="B35" i="96"/>
  <c r="D35" i="96"/>
  <c r="N35" i="96" s="1"/>
  <c r="L15" i="96"/>
  <c r="C35" i="96"/>
  <c r="M35" i="96" s="1"/>
  <c r="F35" i="96"/>
  <c r="P35" i="96" s="1"/>
  <c r="E37" i="96"/>
  <c r="O37" i="96" s="1"/>
  <c r="F37" i="96"/>
  <c r="P37" i="96" s="1"/>
  <c r="L17" i="96"/>
  <c r="D37" i="96"/>
  <c r="N37" i="96" s="1"/>
  <c r="C37" i="96"/>
  <c r="M37" i="96" s="1"/>
  <c r="B37" i="96"/>
  <c r="E39" i="96"/>
  <c r="O39" i="96" s="1"/>
  <c r="B39" i="96"/>
  <c r="D39" i="96"/>
  <c r="N39" i="96" s="1"/>
  <c r="F39" i="96"/>
  <c r="P39" i="96" s="1"/>
  <c r="C39" i="96"/>
  <c r="M39" i="96" s="1"/>
  <c r="L19" i="96"/>
  <c r="J41" i="95"/>
  <c r="G41" i="95"/>
  <c r="I41" i="95"/>
  <c r="H41" i="95"/>
  <c r="K41" i="95"/>
  <c r="J29" i="95"/>
  <c r="I29" i="95"/>
  <c r="H29" i="95"/>
  <c r="K29" i="95"/>
  <c r="G29" i="95"/>
  <c r="C29" i="95"/>
  <c r="B31" i="95"/>
  <c r="B33" i="95"/>
  <c r="B40" i="95"/>
  <c r="B10" i="95"/>
  <c r="B35" i="95"/>
  <c r="B37" i="95"/>
  <c r="C30" i="95"/>
  <c r="B32" i="95"/>
  <c r="B34" i="95"/>
  <c r="B39" i="95"/>
  <c r="F29" i="95"/>
  <c r="P29" i="95" s="1"/>
  <c r="B29" i="95"/>
  <c r="E29" i="95"/>
  <c r="O29" i="95" s="1"/>
  <c r="D29" i="95"/>
  <c r="N29" i="95" s="1"/>
  <c r="B36" i="95"/>
  <c r="B38" i="95"/>
  <c r="H41" i="94"/>
  <c r="M21" i="94"/>
  <c r="K41" i="94"/>
  <c r="P21" i="94"/>
  <c r="G46" i="94"/>
  <c r="L26" i="94"/>
  <c r="I44" i="94"/>
  <c r="H44" i="94"/>
  <c r="K44" i="94"/>
  <c r="G44" i="94"/>
  <c r="L24" i="94"/>
  <c r="J44" i="94"/>
  <c r="N21" i="94"/>
  <c r="I41" i="94"/>
  <c r="K42" i="94"/>
  <c r="G42" i="94"/>
  <c r="L22" i="94"/>
  <c r="J42" i="94"/>
  <c r="I42" i="94"/>
  <c r="H42" i="94"/>
  <c r="L27" i="94"/>
  <c r="G47" i="94"/>
  <c r="G41" i="94"/>
  <c r="L21" i="94"/>
  <c r="G9" i="94"/>
  <c r="G29" i="94" s="1"/>
  <c r="J41" i="94"/>
  <c r="O21" i="94"/>
  <c r="L23" i="94"/>
  <c r="J43" i="94"/>
  <c r="I43" i="94"/>
  <c r="H43" i="94"/>
  <c r="K43" i="94"/>
  <c r="G43" i="94"/>
  <c r="G45" i="94"/>
  <c r="L25" i="94"/>
  <c r="L9" i="94"/>
  <c r="M10" i="94"/>
  <c r="P9" i="94"/>
  <c r="O10" i="94"/>
  <c r="I32" i="94"/>
  <c r="H32" i="94"/>
  <c r="K32" i="94"/>
  <c r="G32" i="94"/>
  <c r="L12" i="94"/>
  <c r="J32" i="94"/>
  <c r="N9" i="94"/>
  <c r="I29" i="94"/>
  <c r="G33" i="94"/>
  <c r="L13" i="94"/>
  <c r="M9" i="94"/>
  <c r="P10" i="94"/>
  <c r="L15" i="94"/>
  <c r="J35" i="94"/>
  <c r="I35" i="94"/>
  <c r="H35" i="94"/>
  <c r="K35" i="94"/>
  <c r="G35" i="94"/>
  <c r="H37" i="94"/>
  <c r="K37" i="94"/>
  <c r="G37" i="94"/>
  <c r="L17" i="94"/>
  <c r="J37" i="94"/>
  <c r="I37" i="94"/>
  <c r="L19" i="94"/>
  <c r="J39" i="94"/>
  <c r="I39" i="94"/>
  <c r="H39" i="94"/>
  <c r="K39" i="94"/>
  <c r="G39" i="94"/>
  <c r="L11" i="94"/>
  <c r="J31" i="94"/>
  <c r="I31" i="94"/>
  <c r="H31" i="94"/>
  <c r="K31" i="94"/>
  <c r="G31" i="94"/>
  <c r="O9" i="94"/>
  <c r="N10" i="94"/>
  <c r="K34" i="94"/>
  <c r="G34" i="94"/>
  <c r="L14" i="94"/>
  <c r="J34" i="94"/>
  <c r="I34" i="94"/>
  <c r="H34" i="94"/>
  <c r="I36" i="94"/>
  <c r="H36" i="94"/>
  <c r="K36" i="94"/>
  <c r="G36" i="94"/>
  <c r="L16" i="94"/>
  <c r="J36" i="94"/>
  <c r="K38" i="94"/>
  <c r="G38" i="94"/>
  <c r="L18" i="94"/>
  <c r="J38" i="94"/>
  <c r="I38" i="94"/>
  <c r="H38" i="94"/>
  <c r="I40" i="94"/>
  <c r="H40" i="94"/>
  <c r="K40" i="94"/>
  <c r="G40" i="94"/>
  <c r="L20" i="94"/>
  <c r="J40" i="94"/>
  <c r="B43" i="94"/>
  <c r="C45" i="94"/>
  <c r="F45" i="94"/>
  <c r="B45" i="94"/>
  <c r="E45" i="94"/>
  <c r="D45" i="94"/>
  <c r="C47" i="94"/>
  <c r="F47" i="94"/>
  <c r="B47" i="94"/>
  <c r="E47" i="94"/>
  <c r="D47" i="94"/>
  <c r="E42" i="94"/>
  <c r="O42" i="94" s="1"/>
  <c r="D42" i="94"/>
  <c r="N42" i="94" s="1"/>
  <c r="C42" i="94"/>
  <c r="F42" i="94"/>
  <c r="P42" i="94" s="1"/>
  <c r="B42" i="94"/>
  <c r="E44" i="94"/>
  <c r="D44" i="94"/>
  <c r="N44" i="94" s="1"/>
  <c r="C44" i="94"/>
  <c r="F44" i="94"/>
  <c r="P44" i="94" s="1"/>
  <c r="B44" i="94"/>
  <c r="B46" i="94"/>
  <c r="C29" i="94"/>
  <c r="E30" i="94"/>
  <c r="B31" i="94"/>
  <c r="C33" i="94"/>
  <c r="F33" i="94"/>
  <c r="B33" i="94"/>
  <c r="E33" i="94"/>
  <c r="D33" i="94"/>
  <c r="E40" i="94"/>
  <c r="D40" i="94"/>
  <c r="N40" i="94" s="1"/>
  <c r="C40" i="94"/>
  <c r="F40" i="94"/>
  <c r="P40" i="94" s="1"/>
  <c r="B40" i="94"/>
  <c r="D29" i="94"/>
  <c r="F30" i="94"/>
  <c r="C35" i="94"/>
  <c r="M35" i="94" s="1"/>
  <c r="F35" i="94"/>
  <c r="P35" i="94" s="1"/>
  <c r="B35" i="94"/>
  <c r="E35" i="94"/>
  <c r="D35" i="94"/>
  <c r="N35" i="94" s="1"/>
  <c r="C37" i="94"/>
  <c r="M37" i="94" s="1"/>
  <c r="F37" i="94"/>
  <c r="P37" i="94" s="1"/>
  <c r="B37" i="94"/>
  <c r="E37" i="94"/>
  <c r="O37" i="94" s="1"/>
  <c r="D37" i="94"/>
  <c r="E29" i="94"/>
  <c r="C30" i="94"/>
  <c r="E32" i="94"/>
  <c r="O32" i="94" s="1"/>
  <c r="D32" i="94"/>
  <c r="N32" i="94" s="1"/>
  <c r="C32" i="94"/>
  <c r="M32" i="94" s="1"/>
  <c r="F32" i="94"/>
  <c r="P32" i="94" s="1"/>
  <c r="B32" i="94"/>
  <c r="B34" i="94"/>
  <c r="C39" i="94"/>
  <c r="M39" i="94" s="1"/>
  <c r="F39" i="94"/>
  <c r="P39" i="94" s="1"/>
  <c r="B39" i="94"/>
  <c r="E39" i="94"/>
  <c r="D39" i="94"/>
  <c r="N39" i="94" s="1"/>
  <c r="F29" i="94"/>
  <c r="D30" i="94"/>
  <c r="E36" i="94"/>
  <c r="D36" i="94"/>
  <c r="N36" i="94" s="1"/>
  <c r="C36" i="94"/>
  <c r="F36" i="94"/>
  <c r="P36" i="94" s="1"/>
  <c r="B36" i="94"/>
  <c r="E38" i="94"/>
  <c r="O38" i="94" s="1"/>
  <c r="D38" i="94"/>
  <c r="N38" i="94" s="1"/>
  <c r="C38" i="94"/>
  <c r="M38" i="94" s="1"/>
  <c r="F38" i="94"/>
  <c r="P38" i="94" s="1"/>
  <c r="B38" i="94"/>
  <c r="K41" i="93"/>
  <c r="J42" i="93"/>
  <c r="I42" i="93"/>
  <c r="H42" i="93"/>
  <c r="K42" i="93"/>
  <c r="G42" i="93"/>
  <c r="H44" i="93"/>
  <c r="K44" i="93"/>
  <c r="G44" i="93"/>
  <c r="J44" i="93"/>
  <c r="I44" i="93"/>
  <c r="J46" i="93"/>
  <c r="I46" i="93"/>
  <c r="H46" i="93"/>
  <c r="K46" i="93"/>
  <c r="G46" i="93"/>
  <c r="H41" i="93"/>
  <c r="L24" i="93"/>
  <c r="I41" i="93"/>
  <c r="I43" i="93"/>
  <c r="H43" i="93"/>
  <c r="K43" i="93"/>
  <c r="G43" i="93"/>
  <c r="J43" i="93"/>
  <c r="K45" i="93"/>
  <c r="G45" i="93"/>
  <c r="J45" i="93"/>
  <c r="I45" i="93"/>
  <c r="H45" i="93"/>
  <c r="I47" i="93"/>
  <c r="H47" i="93"/>
  <c r="K47" i="93"/>
  <c r="G47" i="93"/>
  <c r="J47" i="93"/>
  <c r="J41" i="93"/>
  <c r="L23" i="93"/>
  <c r="I31" i="93"/>
  <c r="H31" i="93"/>
  <c r="J31" i="93"/>
  <c r="K31" i="93"/>
  <c r="G31" i="93"/>
  <c r="K33" i="93"/>
  <c r="G33" i="93"/>
  <c r="H33" i="93"/>
  <c r="J33" i="93"/>
  <c r="I33" i="93"/>
  <c r="I35" i="93"/>
  <c r="H35" i="93"/>
  <c r="K35" i="93"/>
  <c r="G35" i="93"/>
  <c r="J35" i="93"/>
  <c r="K37" i="93"/>
  <c r="G37" i="93"/>
  <c r="J37" i="93"/>
  <c r="H37" i="93"/>
  <c r="I37" i="93"/>
  <c r="I39" i="93"/>
  <c r="H39" i="93"/>
  <c r="J39" i="93"/>
  <c r="K39" i="93"/>
  <c r="G39" i="93"/>
  <c r="I29" i="93"/>
  <c r="L11" i="93"/>
  <c r="L19" i="93"/>
  <c r="J29" i="93"/>
  <c r="H32" i="93"/>
  <c r="K32" i="93"/>
  <c r="G32" i="93"/>
  <c r="J32" i="93"/>
  <c r="I32" i="93"/>
  <c r="J34" i="93"/>
  <c r="I34" i="93"/>
  <c r="K34" i="93"/>
  <c r="H34" i="93"/>
  <c r="G34" i="93"/>
  <c r="H36" i="93"/>
  <c r="I36" i="93"/>
  <c r="K36" i="93"/>
  <c r="G36" i="93"/>
  <c r="J36" i="93"/>
  <c r="J38" i="93"/>
  <c r="K38" i="93"/>
  <c r="I38" i="93"/>
  <c r="H38" i="93"/>
  <c r="G38" i="93"/>
  <c r="H40" i="93"/>
  <c r="K40" i="93"/>
  <c r="G40" i="93"/>
  <c r="J40" i="93"/>
  <c r="I40" i="93"/>
  <c r="K29" i="93"/>
  <c r="L16" i="93"/>
  <c r="E43" i="93"/>
  <c r="O43" i="93" s="1"/>
  <c r="D43" i="93"/>
  <c r="N43" i="93" s="1"/>
  <c r="C43" i="93"/>
  <c r="M43" i="93" s="1"/>
  <c r="F43" i="93"/>
  <c r="P43" i="93" s="1"/>
  <c r="B43" i="93"/>
  <c r="L22" i="93"/>
  <c r="E45" i="93"/>
  <c r="O45" i="93" s="1"/>
  <c r="D45" i="93"/>
  <c r="N45" i="93" s="1"/>
  <c r="C45" i="93"/>
  <c r="M45" i="93" s="1"/>
  <c r="F45" i="93"/>
  <c r="P45" i="93" s="1"/>
  <c r="B45" i="93"/>
  <c r="E47" i="93"/>
  <c r="O47" i="93" s="1"/>
  <c r="D47" i="93"/>
  <c r="N47" i="93" s="1"/>
  <c r="C47" i="93"/>
  <c r="M47" i="93" s="1"/>
  <c r="F47" i="93"/>
  <c r="P47" i="93" s="1"/>
  <c r="B47" i="93"/>
  <c r="C42" i="93"/>
  <c r="M42" i="93" s="1"/>
  <c r="F42" i="93"/>
  <c r="P42" i="93" s="1"/>
  <c r="B42" i="93"/>
  <c r="E42" i="93"/>
  <c r="O42" i="93" s="1"/>
  <c r="D42" i="93"/>
  <c r="N42" i="93" s="1"/>
  <c r="C44" i="93"/>
  <c r="M44" i="93" s="1"/>
  <c r="F44" i="93"/>
  <c r="P44" i="93" s="1"/>
  <c r="B44" i="93"/>
  <c r="E44" i="93"/>
  <c r="O44" i="93" s="1"/>
  <c r="D44" i="93"/>
  <c r="N44" i="93" s="1"/>
  <c r="L26" i="93"/>
  <c r="C46" i="93"/>
  <c r="M46" i="93" s="1"/>
  <c r="F46" i="93"/>
  <c r="P46" i="93" s="1"/>
  <c r="B46" i="93"/>
  <c r="E46" i="93"/>
  <c r="O46" i="93" s="1"/>
  <c r="D46" i="93"/>
  <c r="N46" i="93" s="1"/>
  <c r="E30" i="93"/>
  <c r="E31" i="93"/>
  <c r="O31" i="93" s="1"/>
  <c r="D31" i="93"/>
  <c r="N31" i="93" s="1"/>
  <c r="C31" i="93"/>
  <c r="F31" i="93"/>
  <c r="P31" i="93" s="1"/>
  <c r="B31" i="93"/>
  <c r="L12" i="93"/>
  <c r="C38" i="93"/>
  <c r="F38" i="93"/>
  <c r="P38" i="93" s="1"/>
  <c r="B38" i="93"/>
  <c r="E38" i="93"/>
  <c r="O38" i="93" s="1"/>
  <c r="D38" i="93"/>
  <c r="N38" i="93" s="1"/>
  <c r="C40" i="93"/>
  <c r="M40" i="93" s="1"/>
  <c r="F40" i="93"/>
  <c r="P40" i="93" s="1"/>
  <c r="B40" i="93"/>
  <c r="E40" i="93"/>
  <c r="O40" i="93" s="1"/>
  <c r="D40" i="93"/>
  <c r="N40" i="93" s="1"/>
  <c r="F30" i="93"/>
  <c r="E33" i="93"/>
  <c r="O33" i="93" s="1"/>
  <c r="D33" i="93"/>
  <c r="C33" i="93"/>
  <c r="M33" i="93" s="1"/>
  <c r="F33" i="93"/>
  <c r="B33" i="93"/>
  <c r="E35" i="93"/>
  <c r="O35" i="93" s="1"/>
  <c r="D35" i="93"/>
  <c r="N35" i="93" s="1"/>
  <c r="C35" i="93"/>
  <c r="M35" i="93" s="1"/>
  <c r="F35" i="93"/>
  <c r="P35" i="93" s="1"/>
  <c r="B35" i="93"/>
  <c r="C30" i="93"/>
  <c r="C32" i="93"/>
  <c r="M32" i="93" s="1"/>
  <c r="F32" i="93"/>
  <c r="P32" i="93" s="1"/>
  <c r="B32" i="93"/>
  <c r="E32" i="93"/>
  <c r="O32" i="93" s="1"/>
  <c r="D32" i="93"/>
  <c r="N32" i="93" s="1"/>
  <c r="E37" i="93"/>
  <c r="O37" i="93" s="1"/>
  <c r="D37" i="93"/>
  <c r="N37" i="93" s="1"/>
  <c r="C37" i="93"/>
  <c r="M37" i="93" s="1"/>
  <c r="F37" i="93"/>
  <c r="P37" i="93" s="1"/>
  <c r="B37" i="93"/>
  <c r="E39" i="93"/>
  <c r="O39" i="93" s="1"/>
  <c r="D39" i="93"/>
  <c r="N39" i="93" s="1"/>
  <c r="C39" i="93"/>
  <c r="F39" i="93"/>
  <c r="P39" i="93" s="1"/>
  <c r="B39" i="93"/>
  <c r="M9" i="93"/>
  <c r="D30" i="93"/>
  <c r="C34" i="93"/>
  <c r="M34" i="93" s="1"/>
  <c r="F34" i="93"/>
  <c r="P34" i="93" s="1"/>
  <c r="B34" i="93"/>
  <c r="E34" i="93"/>
  <c r="O34" i="93" s="1"/>
  <c r="D34" i="93"/>
  <c r="N34" i="93" s="1"/>
  <c r="L15" i="93"/>
  <c r="C36" i="93"/>
  <c r="M36" i="93" s="1"/>
  <c r="F36" i="93"/>
  <c r="P36" i="93" s="1"/>
  <c r="B36" i="93"/>
  <c r="E36" i="93"/>
  <c r="D36" i="93"/>
  <c r="N36" i="93" s="1"/>
  <c r="L18" i="93"/>
  <c r="H41" i="92"/>
  <c r="I43" i="92"/>
  <c r="H43" i="92"/>
  <c r="K43" i="92"/>
  <c r="G43" i="92"/>
  <c r="J43" i="92"/>
  <c r="K45" i="92"/>
  <c r="G45" i="92"/>
  <c r="J45" i="92"/>
  <c r="I45" i="92"/>
  <c r="H45" i="92"/>
  <c r="I47" i="92"/>
  <c r="H47" i="92"/>
  <c r="K47" i="92"/>
  <c r="G47" i="92"/>
  <c r="J47" i="92"/>
  <c r="I41" i="92"/>
  <c r="J41" i="92"/>
  <c r="J42" i="92"/>
  <c r="I42" i="92"/>
  <c r="H42" i="92"/>
  <c r="K42" i="92"/>
  <c r="G42" i="92"/>
  <c r="H44" i="92"/>
  <c r="K44" i="92"/>
  <c r="G44" i="92"/>
  <c r="J44" i="92"/>
  <c r="I44" i="92"/>
  <c r="J46" i="92"/>
  <c r="I46" i="92"/>
  <c r="H46" i="92"/>
  <c r="K46" i="92"/>
  <c r="G46" i="92"/>
  <c r="K41" i="92"/>
  <c r="L22" i="92"/>
  <c r="L26" i="92"/>
  <c r="H29" i="92"/>
  <c r="H30" i="92"/>
  <c r="M9" i="92"/>
  <c r="I35" i="92"/>
  <c r="H35" i="92"/>
  <c r="K35" i="92"/>
  <c r="G35" i="92"/>
  <c r="J35" i="92"/>
  <c r="K37" i="92"/>
  <c r="G37" i="92"/>
  <c r="J37" i="92"/>
  <c r="I37" i="92"/>
  <c r="H37" i="92"/>
  <c r="I39" i="92"/>
  <c r="H39" i="92"/>
  <c r="K39" i="92"/>
  <c r="G39" i="92"/>
  <c r="J39" i="92"/>
  <c r="I29" i="92"/>
  <c r="I30" i="92"/>
  <c r="K33" i="92"/>
  <c r="G33" i="92"/>
  <c r="J33" i="92"/>
  <c r="I33" i="92"/>
  <c r="H33" i="92"/>
  <c r="L15" i="92"/>
  <c r="L19" i="92"/>
  <c r="J29" i="92"/>
  <c r="J30" i="92"/>
  <c r="I31" i="92"/>
  <c r="H31" i="92"/>
  <c r="K31" i="92"/>
  <c r="G31" i="92"/>
  <c r="J31" i="92"/>
  <c r="G34" i="92"/>
  <c r="H36" i="92"/>
  <c r="K36" i="92"/>
  <c r="G36" i="92"/>
  <c r="J36" i="92"/>
  <c r="I36" i="92"/>
  <c r="J38" i="92"/>
  <c r="I38" i="92"/>
  <c r="H38" i="92"/>
  <c r="K38" i="92"/>
  <c r="G38" i="92"/>
  <c r="H40" i="92"/>
  <c r="K40" i="92"/>
  <c r="G40" i="92"/>
  <c r="J40" i="92"/>
  <c r="I40" i="92"/>
  <c r="K29" i="92"/>
  <c r="K30" i="92"/>
  <c r="G32" i="92"/>
  <c r="L18" i="92"/>
  <c r="F41" i="92"/>
  <c r="P41" i="92" s="1"/>
  <c r="C41" i="92"/>
  <c r="C42" i="92"/>
  <c r="M42" i="92" s="1"/>
  <c r="F42" i="92"/>
  <c r="P42" i="92" s="1"/>
  <c r="B42" i="92"/>
  <c r="E42" i="92"/>
  <c r="D42" i="92"/>
  <c r="N42" i="92" s="1"/>
  <c r="C44" i="92"/>
  <c r="M44" i="92" s="1"/>
  <c r="F44" i="92"/>
  <c r="P44" i="92" s="1"/>
  <c r="B44" i="92"/>
  <c r="E44" i="92"/>
  <c r="O44" i="92" s="1"/>
  <c r="D44" i="92"/>
  <c r="N44" i="92" s="1"/>
  <c r="C46" i="92"/>
  <c r="M46" i="92" s="1"/>
  <c r="F46" i="92"/>
  <c r="P46" i="92" s="1"/>
  <c r="B46" i="92"/>
  <c r="E46" i="92"/>
  <c r="D46" i="92"/>
  <c r="N46" i="92" s="1"/>
  <c r="D41" i="92"/>
  <c r="M21" i="92"/>
  <c r="L23" i="92"/>
  <c r="E41" i="92"/>
  <c r="O41" i="92" s="1"/>
  <c r="E43" i="92"/>
  <c r="O43" i="92" s="1"/>
  <c r="D43" i="92"/>
  <c r="N43" i="92" s="1"/>
  <c r="C43" i="92"/>
  <c r="F43" i="92"/>
  <c r="P43" i="92" s="1"/>
  <c r="B43" i="92"/>
  <c r="E45" i="92"/>
  <c r="O45" i="92" s="1"/>
  <c r="D45" i="92"/>
  <c r="N45" i="92" s="1"/>
  <c r="C45" i="92"/>
  <c r="M45" i="92" s="1"/>
  <c r="F45" i="92"/>
  <c r="B45" i="92"/>
  <c r="E47" i="92"/>
  <c r="O47" i="92" s="1"/>
  <c r="D47" i="92"/>
  <c r="N47" i="92" s="1"/>
  <c r="C47" i="92"/>
  <c r="F47" i="92"/>
  <c r="P47" i="92" s="1"/>
  <c r="B47" i="92"/>
  <c r="D29" i="92"/>
  <c r="N29" i="92" s="1"/>
  <c r="F30" i="92"/>
  <c r="P30" i="92" s="1"/>
  <c r="B32" i="92"/>
  <c r="B34" i="92"/>
  <c r="E29" i="92"/>
  <c r="O29" i="92" s="1"/>
  <c r="C30" i="92"/>
  <c r="M30" i="92" s="1"/>
  <c r="E31" i="92"/>
  <c r="O31" i="92" s="1"/>
  <c r="D31" i="92"/>
  <c r="N31" i="92" s="1"/>
  <c r="C31" i="92"/>
  <c r="M31" i="92" s="1"/>
  <c r="F31" i="92"/>
  <c r="P31" i="92" s="1"/>
  <c r="B31" i="92"/>
  <c r="C36" i="92"/>
  <c r="M36" i="92" s="1"/>
  <c r="F36" i="92"/>
  <c r="P36" i="92" s="1"/>
  <c r="B36" i="92"/>
  <c r="E36" i="92"/>
  <c r="O36" i="92" s="1"/>
  <c r="D36" i="92"/>
  <c r="N36" i="92" s="1"/>
  <c r="C38" i="92"/>
  <c r="M38" i="92" s="1"/>
  <c r="F38" i="92"/>
  <c r="P38" i="92" s="1"/>
  <c r="B38" i="92"/>
  <c r="E38" i="92"/>
  <c r="D38" i="92"/>
  <c r="N38" i="92" s="1"/>
  <c r="F29" i="92"/>
  <c r="D30" i="92"/>
  <c r="N30" i="92" s="1"/>
  <c r="M10" i="92"/>
  <c r="E33" i="92"/>
  <c r="O33" i="92" s="1"/>
  <c r="D33" i="92"/>
  <c r="N33" i="92" s="1"/>
  <c r="C33" i="92"/>
  <c r="M33" i="92" s="1"/>
  <c r="F33" i="92"/>
  <c r="B33" i="92"/>
  <c r="E35" i="92"/>
  <c r="O35" i="92" s="1"/>
  <c r="D35" i="92"/>
  <c r="N35" i="92" s="1"/>
  <c r="C35" i="92"/>
  <c r="F35" i="92"/>
  <c r="P35" i="92" s="1"/>
  <c r="B35" i="92"/>
  <c r="C40" i="92"/>
  <c r="M40" i="92" s="1"/>
  <c r="F40" i="92"/>
  <c r="B40" i="92"/>
  <c r="E40" i="92"/>
  <c r="D40" i="92"/>
  <c r="N40" i="92" s="1"/>
  <c r="C29" i="92"/>
  <c r="E30" i="92"/>
  <c r="E37" i="92"/>
  <c r="D37" i="92"/>
  <c r="N37" i="92" s="1"/>
  <c r="C37" i="92"/>
  <c r="F37" i="92"/>
  <c r="P37" i="92" s="1"/>
  <c r="B37" i="92"/>
  <c r="E39" i="92"/>
  <c r="O39" i="92" s="1"/>
  <c r="D39" i="92"/>
  <c r="N39" i="92" s="1"/>
  <c r="C39" i="92"/>
  <c r="M39" i="92" s="1"/>
  <c r="F39" i="92"/>
  <c r="P39" i="92" s="1"/>
  <c r="B39" i="92"/>
  <c r="B63" i="21"/>
  <c r="B35" i="21"/>
  <c r="B41" i="21"/>
  <c r="B54" i="21"/>
  <c r="B28" i="21"/>
  <c r="B56" i="21"/>
  <c r="B33" i="21"/>
  <c r="B49" i="21"/>
  <c r="B12" i="21"/>
  <c r="D23" i="100"/>
  <c r="N23" i="100" s="1"/>
  <c r="C24" i="100"/>
  <c r="M24" i="100" s="1"/>
  <c r="E22" i="100"/>
  <c r="O22" i="100" s="1"/>
  <c r="E26" i="100"/>
  <c r="O26" i="100" s="1"/>
  <c r="G9" i="98"/>
  <c r="J19" i="98"/>
  <c r="M19" i="98" s="1"/>
  <c r="C8" i="98"/>
  <c r="L8" i="98" s="1"/>
  <c r="H8" i="98"/>
  <c r="J8" i="98" s="1"/>
  <c r="M15" i="98"/>
  <c r="M17" i="98"/>
  <c r="L19" i="98"/>
  <c r="F8" i="98"/>
  <c r="G8" i="98" s="1"/>
  <c r="K9" i="98"/>
  <c r="M14" i="98"/>
  <c r="M16" i="98"/>
  <c r="M18" i="98"/>
  <c r="L9" i="98"/>
  <c r="B19" i="103"/>
  <c r="D19" i="103"/>
  <c r="E19" i="103"/>
  <c r="F19" i="103"/>
  <c r="C19" i="103"/>
  <c r="B20" i="19"/>
  <c r="B40" i="19" s="1"/>
  <c r="B20" i="18"/>
  <c r="B40" i="18" s="1"/>
  <c r="B20" i="17"/>
  <c r="B40" i="17" s="1"/>
  <c r="B20" i="16"/>
  <c r="B40" i="16" s="1"/>
  <c r="B20" i="15"/>
  <c r="B40" i="15" s="1"/>
  <c r="E28" i="19"/>
  <c r="I28" i="19"/>
  <c r="M28" i="19"/>
  <c r="F28" i="19"/>
  <c r="J28" i="19"/>
  <c r="N28" i="19"/>
  <c r="C28" i="19"/>
  <c r="G28" i="19"/>
  <c r="K28" i="19"/>
  <c r="O28" i="19"/>
  <c r="D28" i="19"/>
  <c r="H28" i="19"/>
  <c r="L28" i="19"/>
  <c r="C19" i="4"/>
  <c r="K19" i="4"/>
  <c r="E21" i="4"/>
  <c r="G19" i="4"/>
  <c r="O19" i="4"/>
  <c r="B19" i="4"/>
  <c r="F19" i="4"/>
  <c r="J19" i="4"/>
  <c r="N19" i="4"/>
  <c r="D20" i="4"/>
  <c r="H20" i="4"/>
  <c r="L20" i="4"/>
  <c r="B21" i="4"/>
  <c r="F21" i="4"/>
  <c r="J21" i="4"/>
  <c r="N21" i="4"/>
  <c r="D22" i="4"/>
  <c r="H22" i="4"/>
  <c r="L22" i="4"/>
  <c r="B23" i="4"/>
  <c r="F23" i="4"/>
  <c r="J23" i="4"/>
  <c r="N23" i="4"/>
  <c r="E20" i="4"/>
  <c r="I20" i="4"/>
  <c r="M20" i="4"/>
  <c r="K21" i="4"/>
  <c r="O21" i="4"/>
  <c r="E22" i="4"/>
  <c r="I22" i="4"/>
  <c r="M22" i="4"/>
  <c r="C23" i="4"/>
  <c r="G23" i="4"/>
  <c r="K23" i="4"/>
  <c r="O23" i="4"/>
  <c r="D19" i="4"/>
  <c r="H19" i="4"/>
  <c r="B20" i="4"/>
  <c r="F20" i="4"/>
  <c r="J20" i="4"/>
  <c r="N20" i="4"/>
  <c r="D21" i="4"/>
  <c r="H21" i="4"/>
  <c r="L21" i="4"/>
  <c r="B22" i="4"/>
  <c r="F22" i="4"/>
  <c r="J22" i="4"/>
  <c r="N22" i="4"/>
  <c r="D23" i="4"/>
  <c r="H23" i="4"/>
  <c r="L23" i="4"/>
  <c r="C20" i="4"/>
  <c r="G20" i="4"/>
  <c r="K20" i="4"/>
  <c r="I21" i="4"/>
  <c r="C22" i="4"/>
  <c r="G22" i="4"/>
  <c r="K22" i="4"/>
  <c r="E23" i="4"/>
  <c r="I23" i="4"/>
  <c r="B24" i="4"/>
  <c r="F24" i="4"/>
  <c r="J24" i="4"/>
  <c r="N24" i="4"/>
  <c r="C24" i="4"/>
  <c r="G24" i="4"/>
  <c r="K24" i="4"/>
  <c r="O24" i="4"/>
  <c r="D24" i="4"/>
  <c r="H24" i="4"/>
  <c r="L24" i="4"/>
  <c r="E24" i="4"/>
  <c r="I24" i="4"/>
  <c r="D18" i="4"/>
  <c r="H18" i="4"/>
  <c r="L18" i="4"/>
  <c r="E18" i="4"/>
  <c r="I18" i="4"/>
  <c r="M18" i="4"/>
  <c r="B18" i="4"/>
  <c r="F18" i="4"/>
  <c r="J18" i="4"/>
  <c r="N18" i="4"/>
  <c r="C18" i="4"/>
  <c r="G18" i="4"/>
  <c r="K18" i="4"/>
  <c r="D10" i="99"/>
  <c r="D30" i="19"/>
  <c r="H30" i="19"/>
  <c r="L30" i="19"/>
  <c r="B31" i="19"/>
  <c r="F31" i="19"/>
  <c r="J31" i="19"/>
  <c r="N31" i="19"/>
  <c r="D32" i="19"/>
  <c r="H32" i="19"/>
  <c r="L32" i="19"/>
  <c r="B33" i="19"/>
  <c r="F33" i="19"/>
  <c r="J33" i="19"/>
  <c r="N33" i="19"/>
  <c r="D34" i="19"/>
  <c r="H34" i="19"/>
  <c r="L34" i="19"/>
  <c r="B35" i="19"/>
  <c r="F35" i="19"/>
  <c r="J35" i="19"/>
  <c r="N35" i="19"/>
  <c r="D36" i="19"/>
  <c r="H36" i="19"/>
  <c r="L36" i="19"/>
  <c r="B37" i="19"/>
  <c r="F37" i="19"/>
  <c r="J37" i="19"/>
  <c r="N37" i="19"/>
  <c r="D38" i="19"/>
  <c r="H38" i="19"/>
  <c r="L38" i="19"/>
  <c r="B41" i="19"/>
  <c r="F41" i="19"/>
  <c r="J41" i="19"/>
  <c r="N41" i="19"/>
  <c r="D42" i="19"/>
  <c r="H42" i="19"/>
  <c r="L42" i="19"/>
  <c r="B43" i="19"/>
  <c r="F43" i="19"/>
  <c r="J43" i="19"/>
  <c r="N43" i="19"/>
  <c r="D44" i="19"/>
  <c r="H44" i="19"/>
  <c r="L44" i="19"/>
  <c r="B45" i="19"/>
  <c r="F45" i="19"/>
  <c r="J45" i="19"/>
  <c r="N45" i="19"/>
  <c r="D46" i="19"/>
  <c r="H46" i="19"/>
  <c r="L46" i="19"/>
  <c r="E30" i="19"/>
  <c r="I30" i="19"/>
  <c r="M30" i="19"/>
  <c r="C31" i="19"/>
  <c r="G31" i="19"/>
  <c r="K31" i="19"/>
  <c r="O31" i="19"/>
  <c r="E32" i="19"/>
  <c r="I32" i="19"/>
  <c r="M32" i="19"/>
  <c r="C33" i="19"/>
  <c r="G33" i="19"/>
  <c r="K33" i="19"/>
  <c r="O33" i="19"/>
  <c r="E34" i="19"/>
  <c r="I34" i="19"/>
  <c r="M34" i="19"/>
  <c r="C35" i="19"/>
  <c r="G35" i="19"/>
  <c r="K35" i="19"/>
  <c r="O35" i="19"/>
  <c r="E36" i="19"/>
  <c r="I36" i="19"/>
  <c r="M36" i="19"/>
  <c r="C37" i="19"/>
  <c r="G37" i="19"/>
  <c r="K37" i="19"/>
  <c r="O37" i="19"/>
  <c r="E38" i="19"/>
  <c r="I38" i="19"/>
  <c r="M38" i="19"/>
  <c r="C41" i="19"/>
  <c r="G41" i="19"/>
  <c r="K41" i="19"/>
  <c r="O41" i="19"/>
  <c r="E42" i="19"/>
  <c r="I42" i="19"/>
  <c r="M42" i="19"/>
  <c r="C43" i="19"/>
  <c r="G43" i="19"/>
  <c r="K43" i="19"/>
  <c r="O43" i="19"/>
  <c r="E44" i="19"/>
  <c r="I44" i="19"/>
  <c r="M44" i="19"/>
  <c r="C45" i="19"/>
  <c r="G45" i="19"/>
  <c r="K45" i="19"/>
  <c r="O45" i="19"/>
  <c r="E46" i="19"/>
  <c r="I46" i="19"/>
  <c r="M46" i="19"/>
  <c r="B9" i="19"/>
  <c r="B29" i="19" s="1"/>
  <c r="B30" i="19"/>
  <c r="F30" i="19"/>
  <c r="J30" i="19"/>
  <c r="N30" i="19"/>
  <c r="D31" i="19"/>
  <c r="H31" i="19"/>
  <c r="L31" i="19"/>
  <c r="B32" i="19"/>
  <c r="F32" i="19"/>
  <c r="J32" i="19"/>
  <c r="N32" i="19"/>
  <c r="D33" i="19"/>
  <c r="H33" i="19"/>
  <c r="L33" i="19"/>
  <c r="B34" i="19"/>
  <c r="F34" i="19"/>
  <c r="J34" i="19"/>
  <c r="N34" i="19"/>
  <c r="D35" i="19"/>
  <c r="H35" i="19"/>
  <c r="L35" i="19"/>
  <c r="B36" i="19"/>
  <c r="F36" i="19"/>
  <c r="J36" i="19"/>
  <c r="N36" i="19"/>
  <c r="D37" i="19"/>
  <c r="H37" i="19"/>
  <c r="L37" i="19"/>
  <c r="B38" i="19"/>
  <c r="F38" i="19"/>
  <c r="J38" i="19"/>
  <c r="N38" i="19"/>
  <c r="D41" i="19"/>
  <c r="H41" i="19"/>
  <c r="L41" i="19"/>
  <c r="B42" i="19"/>
  <c r="F42" i="19"/>
  <c r="J42" i="19"/>
  <c r="N42" i="19"/>
  <c r="D43" i="19"/>
  <c r="H43" i="19"/>
  <c r="L43" i="19"/>
  <c r="B44" i="19"/>
  <c r="F44" i="19"/>
  <c r="J44" i="19"/>
  <c r="N44" i="19"/>
  <c r="D45" i="19"/>
  <c r="H45" i="19"/>
  <c r="L45" i="19"/>
  <c r="B46" i="19"/>
  <c r="F46" i="19"/>
  <c r="J46" i="19"/>
  <c r="N46" i="19"/>
  <c r="C30" i="19"/>
  <c r="G30" i="19"/>
  <c r="K30" i="19"/>
  <c r="E31" i="19"/>
  <c r="I31" i="19"/>
  <c r="C32" i="19"/>
  <c r="G32" i="19"/>
  <c r="K32" i="19"/>
  <c r="E33" i="19"/>
  <c r="I33" i="19"/>
  <c r="C34" i="19"/>
  <c r="G34" i="19"/>
  <c r="K34" i="19"/>
  <c r="E35" i="19"/>
  <c r="I35" i="19"/>
  <c r="C36" i="19"/>
  <c r="G36" i="19"/>
  <c r="K36" i="19"/>
  <c r="E37" i="19"/>
  <c r="I37" i="19"/>
  <c r="C38" i="19"/>
  <c r="G38" i="19"/>
  <c r="K38" i="19"/>
  <c r="E41" i="19"/>
  <c r="I41" i="19"/>
  <c r="C42" i="19"/>
  <c r="G42" i="19"/>
  <c r="K42" i="19"/>
  <c r="E43" i="19"/>
  <c r="I43" i="19"/>
  <c r="C44" i="19"/>
  <c r="G44" i="19"/>
  <c r="K44" i="19"/>
  <c r="E45" i="19"/>
  <c r="I45" i="19"/>
  <c r="C46" i="19"/>
  <c r="G46" i="19"/>
  <c r="K46" i="19"/>
  <c r="B8" i="18"/>
  <c r="B28" i="18" s="1"/>
  <c r="D30" i="18"/>
  <c r="H30" i="18"/>
  <c r="L30" i="18"/>
  <c r="B31" i="18"/>
  <c r="F31" i="18"/>
  <c r="J31" i="18"/>
  <c r="N31" i="18"/>
  <c r="D32" i="18"/>
  <c r="H32" i="18"/>
  <c r="L32" i="18"/>
  <c r="B33" i="18"/>
  <c r="F33" i="18"/>
  <c r="J33" i="18"/>
  <c r="N33" i="18"/>
  <c r="D34" i="18"/>
  <c r="H34" i="18"/>
  <c r="L34" i="18"/>
  <c r="B35" i="18"/>
  <c r="F35" i="18"/>
  <c r="J35" i="18"/>
  <c r="N35" i="18"/>
  <c r="D36" i="18"/>
  <c r="H36" i="18"/>
  <c r="L36" i="18"/>
  <c r="B37" i="18"/>
  <c r="F37" i="18"/>
  <c r="J37" i="18"/>
  <c r="N37" i="18"/>
  <c r="D38" i="18"/>
  <c r="H38" i="18"/>
  <c r="L38" i="18"/>
  <c r="B39" i="18"/>
  <c r="F39" i="18"/>
  <c r="J39" i="18"/>
  <c r="N39" i="18"/>
  <c r="B41" i="18"/>
  <c r="F41" i="18"/>
  <c r="J41" i="18"/>
  <c r="N41" i="18"/>
  <c r="D42" i="18"/>
  <c r="H42" i="18"/>
  <c r="L42" i="18"/>
  <c r="B43" i="18"/>
  <c r="F43" i="18"/>
  <c r="J43" i="18"/>
  <c r="N43" i="18"/>
  <c r="D44" i="18"/>
  <c r="H44" i="18"/>
  <c r="L44" i="18"/>
  <c r="B45" i="18"/>
  <c r="F45" i="18"/>
  <c r="J45" i="18"/>
  <c r="N45" i="18"/>
  <c r="D46" i="18"/>
  <c r="H46" i="18"/>
  <c r="L46" i="18"/>
  <c r="C31" i="18"/>
  <c r="G31" i="18"/>
  <c r="K31" i="18"/>
  <c r="O31" i="18"/>
  <c r="E32" i="18"/>
  <c r="I32" i="18"/>
  <c r="M32" i="18"/>
  <c r="C33" i="18"/>
  <c r="G33" i="18"/>
  <c r="K33" i="18"/>
  <c r="O33" i="18"/>
  <c r="E34" i="18"/>
  <c r="I34" i="18"/>
  <c r="M34" i="18"/>
  <c r="C35" i="18"/>
  <c r="G35" i="18"/>
  <c r="K35" i="18"/>
  <c r="O35" i="18"/>
  <c r="E36" i="18"/>
  <c r="I36" i="18"/>
  <c r="M36" i="18"/>
  <c r="C37" i="18"/>
  <c r="G37" i="18"/>
  <c r="K37" i="18"/>
  <c r="O37" i="18"/>
  <c r="E38" i="18"/>
  <c r="I38" i="18"/>
  <c r="M38" i="18"/>
  <c r="C39" i="18"/>
  <c r="G39" i="18"/>
  <c r="K39" i="18"/>
  <c r="O39" i="18"/>
  <c r="C41" i="18"/>
  <c r="G41" i="18"/>
  <c r="K41" i="18"/>
  <c r="O41" i="18"/>
  <c r="E42" i="18"/>
  <c r="I42" i="18"/>
  <c r="M42" i="18"/>
  <c r="C43" i="18"/>
  <c r="G43" i="18"/>
  <c r="K43" i="18"/>
  <c r="O43" i="18"/>
  <c r="E44" i="18"/>
  <c r="I44" i="18"/>
  <c r="M44" i="18"/>
  <c r="C45" i="18"/>
  <c r="G45" i="18"/>
  <c r="K45" i="18"/>
  <c r="O45" i="18"/>
  <c r="E46" i="18"/>
  <c r="I46" i="18"/>
  <c r="M46" i="18"/>
  <c r="B9" i="18"/>
  <c r="B29" i="18" s="1"/>
  <c r="B30" i="18"/>
  <c r="F30" i="18"/>
  <c r="J30" i="18"/>
  <c r="D31" i="18"/>
  <c r="H31" i="18"/>
  <c r="L31" i="18"/>
  <c r="B32" i="18"/>
  <c r="F32" i="18"/>
  <c r="J32" i="18"/>
  <c r="N32" i="18"/>
  <c r="D33" i="18"/>
  <c r="H33" i="18"/>
  <c r="L33" i="18"/>
  <c r="B34" i="18"/>
  <c r="F34" i="18"/>
  <c r="J34" i="18"/>
  <c r="N34" i="18"/>
  <c r="D35" i="18"/>
  <c r="H35" i="18"/>
  <c r="L35" i="18"/>
  <c r="B36" i="18"/>
  <c r="F36" i="18"/>
  <c r="J36" i="18"/>
  <c r="N36" i="18"/>
  <c r="D37" i="18"/>
  <c r="H37" i="18"/>
  <c r="L37" i="18"/>
  <c r="B38" i="18"/>
  <c r="F38" i="18"/>
  <c r="J38" i="18"/>
  <c r="N38" i="18"/>
  <c r="D39" i="18"/>
  <c r="H39" i="18"/>
  <c r="L39" i="18"/>
  <c r="D41" i="18"/>
  <c r="H41" i="18"/>
  <c r="L41" i="18"/>
  <c r="B42" i="18"/>
  <c r="F42" i="18"/>
  <c r="J42" i="18"/>
  <c r="N42" i="18"/>
  <c r="D43" i="18"/>
  <c r="H43" i="18"/>
  <c r="L43" i="18"/>
  <c r="B44" i="18"/>
  <c r="F44" i="18"/>
  <c r="J44" i="18"/>
  <c r="N44" i="18"/>
  <c r="D45" i="18"/>
  <c r="H45" i="18"/>
  <c r="L45" i="18"/>
  <c r="B46" i="18"/>
  <c r="F46" i="18"/>
  <c r="J46" i="18"/>
  <c r="N46" i="18"/>
  <c r="E31" i="18"/>
  <c r="I31" i="18"/>
  <c r="C32" i="18"/>
  <c r="G32" i="18"/>
  <c r="K32" i="18"/>
  <c r="E33" i="18"/>
  <c r="I33" i="18"/>
  <c r="C34" i="18"/>
  <c r="G34" i="18"/>
  <c r="K34" i="18"/>
  <c r="E35" i="18"/>
  <c r="I35" i="18"/>
  <c r="C36" i="18"/>
  <c r="G36" i="18"/>
  <c r="K36" i="18"/>
  <c r="E37" i="18"/>
  <c r="I37" i="18"/>
  <c r="C38" i="18"/>
  <c r="G38" i="18"/>
  <c r="K38" i="18"/>
  <c r="E39" i="18"/>
  <c r="I39" i="18"/>
  <c r="E41" i="18"/>
  <c r="I41" i="18"/>
  <c r="C42" i="18"/>
  <c r="G42" i="18"/>
  <c r="K42" i="18"/>
  <c r="E43" i="18"/>
  <c r="I43" i="18"/>
  <c r="C44" i="18"/>
  <c r="G44" i="18"/>
  <c r="K44" i="18"/>
  <c r="E45" i="18"/>
  <c r="I45" i="18"/>
  <c r="C46" i="18"/>
  <c r="G46" i="18"/>
  <c r="K46" i="18"/>
  <c r="B8" i="17"/>
  <c r="B28" i="17" s="1"/>
  <c r="D30" i="17"/>
  <c r="H30" i="17"/>
  <c r="L30" i="17"/>
  <c r="B31" i="17"/>
  <c r="F31" i="17"/>
  <c r="J31" i="17"/>
  <c r="N31" i="17"/>
  <c r="D32" i="17"/>
  <c r="H32" i="17"/>
  <c r="L32" i="17"/>
  <c r="B33" i="17"/>
  <c r="F33" i="17"/>
  <c r="J33" i="17"/>
  <c r="N33" i="17"/>
  <c r="D34" i="17"/>
  <c r="H34" i="17"/>
  <c r="L34" i="17"/>
  <c r="B35" i="17"/>
  <c r="F35" i="17"/>
  <c r="J35" i="17"/>
  <c r="N35" i="17"/>
  <c r="D36" i="17"/>
  <c r="H36" i="17"/>
  <c r="L36" i="17"/>
  <c r="B37" i="17"/>
  <c r="F37" i="17"/>
  <c r="J37" i="17"/>
  <c r="N37" i="17"/>
  <c r="D38" i="17"/>
  <c r="H38" i="17"/>
  <c r="L38" i="17"/>
  <c r="B39" i="17"/>
  <c r="F39" i="17"/>
  <c r="J39" i="17"/>
  <c r="N39" i="17"/>
  <c r="B41" i="17"/>
  <c r="F41" i="17"/>
  <c r="J41" i="17"/>
  <c r="N41" i="17"/>
  <c r="D42" i="17"/>
  <c r="H42" i="17"/>
  <c r="L42" i="17"/>
  <c r="B43" i="17"/>
  <c r="F43" i="17"/>
  <c r="J43" i="17"/>
  <c r="N43" i="17"/>
  <c r="D44" i="17"/>
  <c r="H44" i="17"/>
  <c r="L44" i="17"/>
  <c r="B45" i="17"/>
  <c r="F45" i="17"/>
  <c r="J45" i="17"/>
  <c r="N45" i="17"/>
  <c r="D46" i="17"/>
  <c r="H46" i="17"/>
  <c r="L46" i="17"/>
  <c r="C31" i="17"/>
  <c r="G31" i="17"/>
  <c r="K31" i="17"/>
  <c r="O31" i="17"/>
  <c r="C33" i="17"/>
  <c r="G33" i="17"/>
  <c r="K33" i="17"/>
  <c r="O33" i="17"/>
  <c r="C35" i="17"/>
  <c r="G35" i="17"/>
  <c r="K35" i="17"/>
  <c r="O35" i="17"/>
  <c r="I36" i="17"/>
  <c r="M36" i="17"/>
  <c r="C37" i="17"/>
  <c r="G37" i="17"/>
  <c r="K37" i="17"/>
  <c r="O37" i="17"/>
  <c r="E38" i="17"/>
  <c r="I38" i="17"/>
  <c r="M38" i="17"/>
  <c r="C39" i="17"/>
  <c r="G39" i="17"/>
  <c r="K39" i="17"/>
  <c r="O39" i="17"/>
  <c r="C41" i="17"/>
  <c r="G41" i="17"/>
  <c r="K41" i="17"/>
  <c r="O41" i="17"/>
  <c r="E42" i="17"/>
  <c r="I42" i="17"/>
  <c r="M42" i="17"/>
  <c r="C43" i="17"/>
  <c r="G43" i="17"/>
  <c r="K43" i="17"/>
  <c r="O43" i="17"/>
  <c r="E44" i="17"/>
  <c r="I44" i="17"/>
  <c r="M44" i="17"/>
  <c r="C45" i="17"/>
  <c r="G45" i="17"/>
  <c r="K45" i="17"/>
  <c r="O45" i="17"/>
  <c r="E46" i="17"/>
  <c r="I46" i="17"/>
  <c r="M46" i="17"/>
  <c r="B9" i="17"/>
  <c r="B29" i="17" s="1"/>
  <c r="B30" i="17"/>
  <c r="F30" i="17"/>
  <c r="J30" i="17"/>
  <c r="D31" i="17"/>
  <c r="H31" i="17"/>
  <c r="L31" i="17"/>
  <c r="B32" i="17"/>
  <c r="F32" i="17"/>
  <c r="J32" i="17"/>
  <c r="D33" i="17"/>
  <c r="H33" i="17"/>
  <c r="L33" i="17"/>
  <c r="B34" i="17"/>
  <c r="F34" i="17"/>
  <c r="J34" i="17"/>
  <c r="D35" i="17"/>
  <c r="H35" i="17"/>
  <c r="L35" i="17"/>
  <c r="B36" i="17"/>
  <c r="F36" i="17"/>
  <c r="J36" i="17"/>
  <c r="N36" i="17"/>
  <c r="D37" i="17"/>
  <c r="H37" i="17"/>
  <c r="L37" i="17"/>
  <c r="B38" i="17"/>
  <c r="F38" i="17"/>
  <c r="J38" i="17"/>
  <c r="N38" i="17"/>
  <c r="D39" i="17"/>
  <c r="H39" i="17"/>
  <c r="L39" i="17"/>
  <c r="D41" i="17"/>
  <c r="H41" i="17"/>
  <c r="L41" i="17"/>
  <c r="B42" i="17"/>
  <c r="F42" i="17"/>
  <c r="J42" i="17"/>
  <c r="N42" i="17"/>
  <c r="D43" i="17"/>
  <c r="H43" i="17"/>
  <c r="L43" i="17"/>
  <c r="B44" i="17"/>
  <c r="F44" i="17"/>
  <c r="J44" i="17"/>
  <c r="N44" i="17"/>
  <c r="D45" i="17"/>
  <c r="H45" i="17"/>
  <c r="L45" i="17"/>
  <c r="B46" i="17"/>
  <c r="F46" i="17"/>
  <c r="J46" i="17"/>
  <c r="N46" i="17"/>
  <c r="E31" i="17"/>
  <c r="I31" i="17"/>
  <c r="E33" i="17"/>
  <c r="I33" i="17"/>
  <c r="E35" i="17"/>
  <c r="I35" i="17"/>
  <c r="K36" i="17"/>
  <c r="E37" i="17"/>
  <c r="I37" i="17"/>
  <c r="C38" i="17"/>
  <c r="G38" i="17"/>
  <c r="K38" i="17"/>
  <c r="E39" i="17"/>
  <c r="I39" i="17"/>
  <c r="E41" i="17"/>
  <c r="I41" i="17"/>
  <c r="C42" i="17"/>
  <c r="G42" i="17"/>
  <c r="K42" i="17"/>
  <c r="E43" i="17"/>
  <c r="I43" i="17"/>
  <c r="C44" i="17"/>
  <c r="G44" i="17"/>
  <c r="K44" i="17"/>
  <c r="E45" i="17"/>
  <c r="I45" i="17"/>
  <c r="C46" i="17"/>
  <c r="G46" i="17"/>
  <c r="K46" i="17"/>
  <c r="B8" i="16"/>
  <c r="B28" i="16" s="1"/>
  <c r="D30" i="16"/>
  <c r="H30" i="16"/>
  <c r="L30" i="16"/>
  <c r="B31" i="16"/>
  <c r="F31" i="16"/>
  <c r="J31" i="16"/>
  <c r="N31" i="16"/>
  <c r="D32" i="16"/>
  <c r="H32" i="16"/>
  <c r="L32" i="16"/>
  <c r="B33" i="16"/>
  <c r="F33" i="16"/>
  <c r="J33" i="16"/>
  <c r="N33" i="16"/>
  <c r="D34" i="16"/>
  <c r="H34" i="16"/>
  <c r="L34" i="16"/>
  <c r="B35" i="16"/>
  <c r="F35" i="16"/>
  <c r="J35" i="16"/>
  <c r="N35" i="16"/>
  <c r="D36" i="16"/>
  <c r="H36" i="16"/>
  <c r="L36" i="16"/>
  <c r="B37" i="16"/>
  <c r="F37" i="16"/>
  <c r="J37" i="16"/>
  <c r="N37" i="16"/>
  <c r="D38" i="16"/>
  <c r="H38" i="16"/>
  <c r="L38" i="16"/>
  <c r="B39" i="16"/>
  <c r="F39" i="16"/>
  <c r="J39" i="16"/>
  <c r="N39" i="16"/>
  <c r="B41" i="16"/>
  <c r="F41" i="16"/>
  <c r="J41" i="16"/>
  <c r="N41" i="16"/>
  <c r="D42" i="16"/>
  <c r="H42" i="16"/>
  <c r="L42" i="16"/>
  <c r="B43" i="16"/>
  <c r="F43" i="16"/>
  <c r="J43" i="16"/>
  <c r="N43" i="16"/>
  <c r="D44" i="16"/>
  <c r="H44" i="16"/>
  <c r="L44" i="16"/>
  <c r="B45" i="16"/>
  <c r="F45" i="16"/>
  <c r="J45" i="16"/>
  <c r="N45" i="16"/>
  <c r="D46" i="16"/>
  <c r="H46" i="16"/>
  <c r="L46" i="16"/>
  <c r="C31" i="16"/>
  <c r="G31" i="16"/>
  <c r="K31" i="16"/>
  <c r="O31" i="16"/>
  <c r="C33" i="16"/>
  <c r="G33" i="16"/>
  <c r="K33" i="16"/>
  <c r="O33" i="16"/>
  <c r="C35" i="16"/>
  <c r="G35" i="16"/>
  <c r="K35" i="16"/>
  <c r="O35" i="16"/>
  <c r="E36" i="16"/>
  <c r="I36" i="16"/>
  <c r="M36" i="16"/>
  <c r="C37" i="16"/>
  <c r="G37" i="16"/>
  <c r="K37" i="16"/>
  <c r="O37" i="16"/>
  <c r="E38" i="16"/>
  <c r="I38" i="16"/>
  <c r="M38" i="16"/>
  <c r="C39" i="16"/>
  <c r="G39" i="16"/>
  <c r="K39" i="16"/>
  <c r="O39" i="16"/>
  <c r="C41" i="16"/>
  <c r="G41" i="16"/>
  <c r="K41" i="16"/>
  <c r="O41" i="16"/>
  <c r="E42" i="16"/>
  <c r="I42" i="16"/>
  <c r="M42" i="16"/>
  <c r="C43" i="16"/>
  <c r="G43" i="16"/>
  <c r="K43" i="16"/>
  <c r="O43" i="16"/>
  <c r="E44" i="16"/>
  <c r="I44" i="16"/>
  <c r="M44" i="16"/>
  <c r="C45" i="16"/>
  <c r="G45" i="16"/>
  <c r="K45" i="16"/>
  <c r="O45" i="16"/>
  <c r="E46" i="16"/>
  <c r="I46" i="16"/>
  <c r="M46" i="16"/>
  <c r="B9" i="16"/>
  <c r="B29" i="16" s="1"/>
  <c r="B30" i="16"/>
  <c r="F30" i="16"/>
  <c r="J30" i="16"/>
  <c r="D31" i="16"/>
  <c r="H31" i="16"/>
  <c r="L31" i="16"/>
  <c r="B32" i="16"/>
  <c r="F32" i="16"/>
  <c r="J32" i="16"/>
  <c r="D33" i="16"/>
  <c r="H33" i="16"/>
  <c r="L33" i="16"/>
  <c r="B34" i="16"/>
  <c r="F34" i="16"/>
  <c r="J34" i="16"/>
  <c r="D35" i="16"/>
  <c r="H35" i="16"/>
  <c r="L35" i="16"/>
  <c r="B36" i="16"/>
  <c r="F36" i="16"/>
  <c r="J36" i="16"/>
  <c r="N36" i="16"/>
  <c r="D37" i="16"/>
  <c r="H37" i="16"/>
  <c r="L37" i="16"/>
  <c r="B38" i="16"/>
  <c r="F38" i="16"/>
  <c r="J38" i="16"/>
  <c r="N38" i="16"/>
  <c r="D39" i="16"/>
  <c r="H39" i="16"/>
  <c r="L39" i="16"/>
  <c r="D41" i="16"/>
  <c r="H41" i="16"/>
  <c r="L41" i="16"/>
  <c r="B42" i="16"/>
  <c r="F42" i="16"/>
  <c r="J42" i="16"/>
  <c r="N42" i="16"/>
  <c r="D43" i="16"/>
  <c r="H43" i="16"/>
  <c r="L43" i="16"/>
  <c r="B44" i="16"/>
  <c r="F44" i="16"/>
  <c r="J44" i="16"/>
  <c r="N44" i="16"/>
  <c r="D45" i="16"/>
  <c r="H45" i="16"/>
  <c r="L45" i="16"/>
  <c r="B46" i="16"/>
  <c r="F46" i="16"/>
  <c r="J46" i="16"/>
  <c r="N46" i="16"/>
  <c r="E31" i="16"/>
  <c r="I31" i="16"/>
  <c r="E33" i="16"/>
  <c r="I33" i="16"/>
  <c r="E35" i="16"/>
  <c r="I35" i="16"/>
  <c r="C36" i="16"/>
  <c r="G36" i="16"/>
  <c r="K36" i="16"/>
  <c r="E37" i="16"/>
  <c r="I37" i="16"/>
  <c r="C38" i="16"/>
  <c r="G38" i="16"/>
  <c r="K38" i="16"/>
  <c r="E39" i="16"/>
  <c r="I39" i="16"/>
  <c r="E41" i="16"/>
  <c r="I41" i="16"/>
  <c r="C42" i="16"/>
  <c r="G42" i="16"/>
  <c r="K42" i="16"/>
  <c r="E43" i="16"/>
  <c r="I43" i="16"/>
  <c r="C44" i="16"/>
  <c r="G44" i="16"/>
  <c r="K44" i="16"/>
  <c r="E45" i="16"/>
  <c r="I45" i="16"/>
  <c r="C46" i="16"/>
  <c r="G46" i="16"/>
  <c r="K46" i="16"/>
  <c r="D30" i="15"/>
  <c r="H30" i="15"/>
  <c r="L30" i="15"/>
  <c r="B31" i="15"/>
  <c r="F31" i="15"/>
  <c r="J31" i="15"/>
  <c r="N31" i="15"/>
  <c r="D32" i="15"/>
  <c r="H32" i="15"/>
  <c r="L32" i="15"/>
  <c r="B33" i="15"/>
  <c r="F33" i="15"/>
  <c r="J33" i="15"/>
  <c r="N33" i="15"/>
  <c r="D34" i="15"/>
  <c r="H34" i="15"/>
  <c r="L34" i="15"/>
  <c r="D36" i="15"/>
  <c r="H36" i="15"/>
  <c r="L36" i="15"/>
  <c r="B37" i="15"/>
  <c r="F37" i="15"/>
  <c r="J37" i="15"/>
  <c r="N37" i="15"/>
  <c r="D38" i="15"/>
  <c r="H38" i="15"/>
  <c r="L38" i="15"/>
  <c r="B39" i="15"/>
  <c r="F39" i="15"/>
  <c r="J39" i="15"/>
  <c r="N39" i="15"/>
  <c r="B41" i="15"/>
  <c r="F41" i="15"/>
  <c r="J41" i="15"/>
  <c r="N41" i="15"/>
  <c r="D42" i="15"/>
  <c r="H42" i="15"/>
  <c r="L42" i="15"/>
  <c r="B43" i="15"/>
  <c r="F43" i="15"/>
  <c r="J43" i="15"/>
  <c r="N43" i="15"/>
  <c r="D44" i="15"/>
  <c r="H44" i="15"/>
  <c r="L44" i="15"/>
  <c r="B45" i="15"/>
  <c r="F45" i="15"/>
  <c r="J45" i="15"/>
  <c r="N45" i="15"/>
  <c r="D46" i="15"/>
  <c r="H46" i="15"/>
  <c r="L46" i="15"/>
  <c r="E30" i="15"/>
  <c r="I30" i="15"/>
  <c r="M30" i="15"/>
  <c r="C31" i="15"/>
  <c r="G31" i="15"/>
  <c r="K31" i="15"/>
  <c r="O31" i="15"/>
  <c r="E32" i="15"/>
  <c r="I32" i="15"/>
  <c r="M32" i="15"/>
  <c r="C33" i="15"/>
  <c r="G33" i="15"/>
  <c r="K33" i="15"/>
  <c r="O33" i="15"/>
  <c r="E34" i="15"/>
  <c r="I34" i="15"/>
  <c r="M34" i="15"/>
  <c r="E36" i="15"/>
  <c r="I36" i="15"/>
  <c r="M36" i="15"/>
  <c r="C37" i="15"/>
  <c r="G37" i="15"/>
  <c r="K37" i="15"/>
  <c r="O37" i="15"/>
  <c r="E38" i="15"/>
  <c r="I38" i="15"/>
  <c r="M38" i="15"/>
  <c r="C39" i="15"/>
  <c r="G39" i="15"/>
  <c r="K39" i="15"/>
  <c r="O39" i="15"/>
  <c r="C41" i="15"/>
  <c r="G41" i="15"/>
  <c r="K41" i="15"/>
  <c r="O41" i="15"/>
  <c r="E42" i="15"/>
  <c r="I42" i="15"/>
  <c r="M42" i="15"/>
  <c r="C43" i="15"/>
  <c r="G43" i="15"/>
  <c r="K43" i="15"/>
  <c r="O43" i="15"/>
  <c r="E44" i="15"/>
  <c r="I44" i="15"/>
  <c r="M44" i="15"/>
  <c r="C45" i="15"/>
  <c r="G45" i="15"/>
  <c r="K45" i="15"/>
  <c r="O45" i="15"/>
  <c r="E46" i="15"/>
  <c r="I46" i="15"/>
  <c r="M46" i="15"/>
  <c r="B30" i="15"/>
  <c r="F30" i="15"/>
  <c r="J30" i="15"/>
  <c r="N30" i="15"/>
  <c r="D31" i="15"/>
  <c r="H31" i="15"/>
  <c r="L31" i="15"/>
  <c r="B32" i="15"/>
  <c r="F32" i="15"/>
  <c r="J32" i="15"/>
  <c r="N32" i="15"/>
  <c r="D33" i="15"/>
  <c r="H33" i="15"/>
  <c r="L33" i="15"/>
  <c r="B34" i="15"/>
  <c r="F34" i="15"/>
  <c r="J34" i="15"/>
  <c r="N34" i="15"/>
  <c r="B36" i="15"/>
  <c r="F36" i="15"/>
  <c r="J36" i="15"/>
  <c r="N36" i="15"/>
  <c r="D37" i="15"/>
  <c r="H37" i="15"/>
  <c r="L37" i="15"/>
  <c r="B38" i="15"/>
  <c r="F38" i="15"/>
  <c r="J38" i="15"/>
  <c r="N38" i="15"/>
  <c r="D39" i="15"/>
  <c r="H39" i="15"/>
  <c r="L39" i="15"/>
  <c r="D41" i="15"/>
  <c r="H41" i="15"/>
  <c r="L41" i="15"/>
  <c r="B42" i="15"/>
  <c r="F42" i="15"/>
  <c r="J42" i="15"/>
  <c r="N42" i="15"/>
  <c r="D43" i="15"/>
  <c r="H43" i="15"/>
  <c r="L43" i="15"/>
  <c r="B44" i="15"/>
  <c r="F44" i="15"/>
  <c r="J44" i="15"/>
  <c r="N44" i="15"/>
  <c r="D45" i="15"/>
  <c r="H45" i="15"/>
  <c r="L45" i="15"/>
  <c r="B46" i="15"/>
  <c r="F46" i="15"/>
  <c r="J46" i="15"/>
  <c r="N46" i="15"/>
  <c r="C30" i="15"/>
  <c r="G30" i="15"/>
  <c r="K30" i="15"/>
  <c r="E31" i="15"/>
  <c r="I31" i="15"/>
  <c r="C32" i="15"/>
  <c r="G32" i="15"/>
  <c r="K32" i="15"/>
  <c r="E33" i="15"/>
  <c r="I33" i="15"/>
  <c r="C34" i="15"/>
  <c r="G34" i="15"/>
  <c r="K34" i="15"/>
  <c r="C36" i="15"/>
  <c r="G36" i="15"/>
  <c r="K36" i="15"/>
  <c r="E37" i="15"/>
  <c r="I37" i="15"/>
  <c r="C38" i="15"/>
  <c r="G38" i="15"/>
  <c r="K38" i="15"/>
  <c r="E39" i="15"/>
  <c r="I39" i="15"/>
  <c r="E41" i="15"/>
  <c r="I41" i="15"/>
  <c r="C42" i="15"/>
  <c r="G42" i="15"/>
  <c r="K42" i="15"/>
  <c r="E43" i="15"/>
  <c r="I43" i="15"/>
  <c r="C44" i="15"/>
  <c r="G44" i="15"/>
  <c r="K44" i="15"/>
  <c r="E45" i="15"/>
  <c r="I45" i="15"/>
  <c r="C46" i="15"/>
  <c r="G46" i="15"/>
  <c r="K46" i="15"/>
  <c r="B8" i="4"/>
  <c r="B8" i="102"/>
  <c r="K17" i="102" s="1"/>
  <c r="E23" i="100"/>
  <c r="O23" i="100" s="1"/>
  <c r="B22" i="100"/>
  <c r="F23" i="100"/>
  <c r="P23" i="100" s="1"/>
  <c r="F24" i="100"/>
  <c r="P24" i="100" s="1"/>
  <c r="F22" i="100"/>
  <c r="P22" i="100" s="1"/>
  <c r="B24" i="100"/>
  <c r="B26" i="100"/>
  <c r="B23" i="100"/>
  <c r="D24" i="100"/>
  <c r="N24" i="100" s="1"/>
  <c r="F26" i="100"/>
  <c r="P26" i="100" s="1"/>
  <c r="E24" i="100"/>
  <c r="O24" i="100" s="1"/>
  <c r="D21" i="100"/>
  <c r="N21" i="100" s="1"/>
  <c r="C22" i="100"/>
  <c r="M22" i="100" s="1"/>
  <c r="D25" i="100"/>
  <c r="N25" i="100" s="1"/>
  <c r="C26" i="100"/>
  <c r="M26" i="100" s="1"/>
  <c r="C21" i="100"/>
  <c r="M21" i="100" s="1"/>
  <c r="E21" i="100"/>
  <c r="O21" i="100" s="1"/>
  <c r="D22" i="100"/>
  <c r="N22" i="100" s="1"/>
  <c r="C23" i="100"/>
  <c r="M23" i="100" s="1"/>
  <c r="E25" i="100"/>
  <c r="O25" i="100" s="1"/>
  <c r="D26" i="100"/>
  <c r="N26" i="100" s="1"/>
  <c r="C25" i="100"/>
  <c r="M25" i="100" s="1"/>
  <c r="B21" i="100"/>
  <c r="B25" i="100"/>
  <c r="B12" i="99"/>
  <c r="D21" i="99" s="1"/>
  <c r="B14" i="99"/>
  <c r="B16" i="99"/>
  <c r="B13" i="99"/>
  <c r="B15" i="99"/>
  <c r="B17" i="99"/>
  <c r="D26" i="99" s="1"/>
  <c r="D9" i="98"/>
  <c r="M9" i="98" s="1"/>
  <c r="B8" i="98"/>
  <c r="D8" i="98" s="1"/>
  <c r="G10" i="97"/>
  <c r="B21" i="97"/>
  <c r="B9" i="96"/>
  <c r="C29" i="96" s="1"/>
  <c r="M29" i="96" s="1"/>
  <c r="G10" i="96"/>
  <c r="G30" i="96" s="1"/>
  <c r="B21" i="96"/>
  <c r="F41" i="96" s="1"/>
  <c r="P41" i="96" s="1"/>
  <c r="G10" i="95"/>
  <c r="B21" i="95"/>
  <c r="G10" i="94"/>
  <c r="B21" i="94"/>
  <c r="B41" i="94" s="1"/>
  <c r="P9" i="93"/>
  <c r="M10" i="93"/>
  <c r="L13" i="93"/>
  <c r="L17" i="93"/>
  <c r="P21" i="93"/>
  <c r="L25" i="93"/>
  <c r="B9" i="93"/>
  <c r="B29" i="93" s="1"/>
  <c r="G10" i="93"/>
  <c r="G30" i="93" s="1"/>
  <c r="O10" i="93"/>
  <c r="B21" i="93"/>
  <c r="B41" i="93" s="1"/>
  <c r="N21" i="93"/>
  <c r="L13" i="92"/>
  <c r="L17" i="92"/>
  <c r="L25" i="92"/>
  <c r="L16" i="92"/>
  <c r="L20" i="92"/>
  <c r="L24" i="92"/>
  <c r="P10" i="92"/>
  <c r="O21" i="92"/>
  <c r="B62" i="21"/>
  <c r="B48" i="21"/>
  <c r="B34" i="21"/>
  <c r="N11" i="91"/>
  <c r="O11" i="91"/>
  <c r="P11" i="91"/>
  <c r="N12" i="91"/>
  <c r="O12" i="91"/>
  <c r="P12" i="91"/>
  <c r="N13" i="91"/>
  <c r="O13" i="91"/>
  <c r="P13" i="91"/>
  <c r="N15" i="91"/>
  <c r="O15" i="91"/>
  <c r="P15" i="91"/>
  <c r="N16" i="91"/>
  <c r="O16" i="91"/>
  <c r="P16" i="91"/>
  <c r="N17" i="91"/>
  <c r="O17" i="91"/>
  <c r="P17" i="91"/>
  <c r="N18" i="91"/>
  <c r="O18" i="91"/>
  <c r="P18" i="91"/>
  <c r="N19" i="91"/>
  <c r="O19" i="91"/>
  <c r="P19" i="91"/>
  <c r="N23" i="91"/>
  <c r="O23" i="91"/>
  <c r="P23" i="91"/>
  <c r="N25" i="91"/>
  <c r="O25" i="91"/>
  <c r="P25" i="91"/>
  <c r="L25" i="91" s="1"/>
  <c r="N26" i="91"/>
  <c r="O26" i="91"/>
  <c r="P26" i="91"/>
  <c r="N27" i="91"/>
  <c r="O27" i="91"/>
  <c r="P27" i="91"/>
  <c r="M27" i="91"/>
  <c r="M26" i="91"/>
  <c r="L26" i="91" s="1"/>
  <c r="M25" i="91"/>
  <c r="M23" i="91"/>
  <c r="M19" i="91"/>
  <c r="M18" i="91"/>
  <c r="M17" i="91"/>
  <c r="M16" i="91"/>
  <c r="M15" i="91"/>
  <c r="M13" i="91"/>
  <c r="M12" i="91"/>
  <c r="M11" i="91"/>
  <c r="M27" i="45"/>
  <c r="L27" i="45"/>
  <c r="K27" i="45"/>
  <c r="J27" i="45" s="1"/>
  <c r="M25" i="45"/>
  <c r="L25" i="45"/>
  <c r="K25" i="45"/>
  <c r="M24" i="45"/>
  <c r="L24" i="45"/>
  <c r="K24" i="45"/>
  <c r="M19" i="45"/>
  <c r="L19" i="45"/>
  <c r="K19" i="45"/>
  <c r="M15" i="45"/>
  <c r="L15" i="45"/>
  <c r="K15" i="45"/>
  <c r="M13" i="45"/>
  <c r="L13" i="45"/>
  <c r="K13" i="45"/>
  <c r="M12" i="45"/>
  <c r="L12" i="45"/>
  <c r="K12" i="45"/>
  <c r="J12" i="45" s="1"/>
  <c r="M11" i="45"/>
  <c r="L11" i="45"/>
  <c r="K11" i="45"/>
  <c r="M27" i="44"/>
  <c r="L27" i="44"/>
  <c r="K27" i="44"/>
  <c r="J27" i="44" s="1"/>
  <c r="M26" i="44"/>
  <c r="L26" i="44"/>
  <c r="K26" i="44"/>
  <c r="J26" i="44" s="1"/>
  <c r="M25" i="44"/>
  <c r="L25" i="44"/>
  <c r="K25" i="44"/>
  <c r="M24" i="44"/>
  <c r="L24" i="44"/>
  <c r="K24" i="44"/>
  <c r="M23" i="44"/>
  <c r="L23" i="44"/>
  <c r="K23" i="44"/>
  <c r="J23" i="44" s="1"/>
  <c r="M22" i="44"/>
  <c r="L22" i="44"/>
  <c r="K22" i="44"/>
  <c r="J22" i="44" s="1"/>
  <c r="M21" i="44"/>
  <c r="M19" i="44"/>
  <c r="L19" i="44"/>
  <c r="K19" i="44"/>
  <c r="J19" i="44" s="1"/>
  <c r="M18" i="44"/>
  <c r="L18" i="44"/>
  <c r="K18" i="44"/>
  <c r="M16" i="44"/>
  <c r="L16" i="44"/>
  <c r="K16" i="44"/>
  <c r="M15" i="44"/>
  <c r="L15" i="44"/>
  <c r="K15" i="44"/>
  <c r="M13" i="44"/>
  <c r="L13" i="44"/>
  <c r="K13" i="44"/>
  <c r="M12" i="44"/>
  <c r="L12" i="44"/>
  <c r="K12" i="44"/>
  <c r="M11" i="44"/>
  <c r="M10" i="44" s="1"/>
  <c r="L11" i="44"/>
  <c r="K11" i="44"/>
  <c r="M27" i="43"/>
  <c r="L27" i="43"/>
  <c r="K27" i="43"/>
  <c r="J27" i="43" s="1"/>
  <c r="M26" i="43"/>
  <c r="L26" i="43"/>
  <c r="K26" i="43"/>
  <c r="J26" i="43" s="1"/>
  <c r="M23" i="43"/>
  <c r="L23" i="43"/>
  <c r="K23" i="43"/>
  <c r="J23" i="43" s="1"/>
  <c r="M22" i="43"/>
  <c r="L22" i="43"/>
  <c r="K22" i="43"/>
  <c r="J20" i="43"/>
  <c r="M19" i="43"/>
  <c r="L19" i="43"/>
  <c r="K19" i="43"/>
  <c r="J18" i="43"/>
  <c r="J17" i="43"/>
  <c r="J16" i="43"/>
  <c r="M15" i="43"/>
  <c r="L15" i="43"/>
  <c r="K15" i="43"/>
  <c r="M13" i="43"/>
  <c r="L13" i="43"/>
  <c r="K13" i="43"/>
  <c r="J12" i="43"/>
  <c r="M11" i="43"/>
  <c r="L11" i="43"/>
  <c r="K11" i="43"/>
  <c r="J11" i="43" s="1"/>
  <c r="M27" i="42"/>
  <c r="L27" i="42"/>
  <c r="K27" i="42"/>
  <c r="J27" i="42" s="1"/>
  <c r="M26" i="42"/>
  <c r="L26" i="42"/>
  <c r="K26" i="42"/>
  <c r="J26" i="42" s="1"/>
  <c r="M22" i="42"/>
  <c r="L22" i="42"/>
  <c r="K22" i="42"/>
  <c r="M20" i="42"/>
  <c r="L20" i="42"/>
  <c r="K20" i="42"/>
  <c r="M19" i="42"/>
  <c r="L19" i="42"/>
  <c r="K19" i="42"/>
  <c r="M18" i="42"/>
  <c r="L18" i="42"/>
  <c r="K18" i="42"/>
  <c r="M17" i="42"/>
  <c r="L17" i="42"/>
  <c r="K17" i="42"/>
  <c r="M16" i="42"/>
  <c r="L16" i="42"/>
  <c r="K16" i="42"/>
  <c r="M15" i="42"/>
  <c r="L15" i="42"/>
  <c r="K15" i="42"/>
  <c r="M13" i="42"/>
  <c r="L13" i="42"/>
  <c r="K13" i="42"/>
  <c r="M12" i="42"/>
  <c r="L12" i="42"/>
  <c r="K12" i="42"/>
  <c r="M27" i="41"/>
  <c r="L27" i="41"/>
  <c r="K27" i="41"/>
  <c r="J27" i="41" s="1"/>
  <c r="M26" i="41"/>
  <c r="L26" i="41"/>
  <c r="J26" i="41" s="1"/>
  <c r="K26" i="41"/>
  <c r="M25" i="41"/>
  <c r="L25" i="41"/>
  <c r="K25" i="41"/>
  <c r="M24" i="41"/>
  <c r="L24" i="41"/>
  <c r="J24" i="41" s="1"/>
  <c r="K24" i="41"/>
  <c r="M23" i="41"/>
  <c r="L23" i="41"/>
  <c r="K23" i="41"/>
  <c r="K21" i="41" s="1"/>
  <c r="M22" i="41"/>
  <c r="L22" i="41"/>
  <c r="J22" i="41" s="1"/>
  <c r="K22" i="41"/>
  <c r="M21" i="41"/>
  <c r="M20" i="41"/>
  <c r="L20" i="41"/>
  <c r="K20" i="41"/>
  <c r="M19" i="41"/>
  <c r="L19" i="41"/>
  <c r="K19" i="41"/>
  <c r="M18" i="41"/>
  <c r="L18" i="41"/>
  <c r="K18" i="41"/>
  <c r="M17" i="41"/>
  <c r="L17" i="41"/>
  <c r="K17" i="41"/>
  <c r="M16" i="41"/>
  <c r="L16" i="41"/>
  <c r="K16" i="41"/>
  <c r="M15" i="41"/>
  <c r="L15" i="41"/>
  <c r="K15" i="41"/>
  <c r="J15" i="41" s="1"/>
  <c r="M14" i="41"/>
  <c r="L14" i="41"/>
  <c r="K14" i="41"/>
  <c r="M13" i="41"/>
  <c r="M10" i="41" s="1"/>
  <c r="L13" i="41"/>
  <c r="K13" i="41"/>
  <c r="M12" i="41"/>
  <c r="L12" i="41"/>
  <c r="L9" i="41" s="1"/>
  <c r="K12" i="41"/>
  <c r="M11" i="41"/>
  <c r="M9" i="41" s="1"/>
  <c r="L11" i="41"/>
  <c r="K11" i="41"/>
  <c r="J11" i="41" s="1"/>
  <c r="M27" i="46"/>
  <c r="L27" i="46"/>
  <c r="K27" i="46"/>
  <c r="M26" i="46"/>
  <c r="L26" i="46"/>
  <c r="K26" i="46"/>
  <c r="M25" i="46"/>
  <c r="L25" i="46"/>
  <c r="K25" i="46"/>
  <c r="M24" i="46"/>
  <c r="L24" i="46"/>
  <c r="K24" i="46"/>
  <c r="M23" i="46"/>
  <c r="L23" i="46"/>
  <c r="K23" i="46"/>
  <c r="M22" i="46"/>
  <c r="L22" i="46"/>
  <c r="K22" i="46"/>
  <c r="M20" i="46"/>
  <c r="L20" i="46"/>
  <c r="K20" i="46"/>
  <c r="M19" i="46"/>
  <c r="L19" i="46"/>
  <c r="K19" i="46"/>
  <c r="M18" i="46"/>
  <c r="L18" i="46"/>
  <c r="K18" i="46"/>
  <c r="M17" i="46"/>
  <c r="L17" i="46"/>
  <c r="K17" i="46"/>
  <c r="M16" i="46"/>
  <c r="L16" i="46"/>
  <c r="K16" i="46"/>
  <c r="M15" i="46"/>
  <c r="L15" i="46"/>
  <c r="K15" i="46"/>
  <c r="M13" i="46"/>
  <c r="L13" i="46"/>
  <c r="K13" i="46"/>
  <c r="M11" i="46"/>
  <c r="L11" i="46"/>
  <c r="K11" i="46"/>
  <c r="L22" i="22"/>
  <c r="M22" i="22"/>
  <c r="L23" i="22"/>
  <c r="M23" i="22"/>
  <c r="L24" i="22"/>
  <c r="M24" i="22"/>
  <c r="L25" i="22"/>
  <c r="M25" i="22"/>
  <c r="L26" i="22"/>
  <c r="M26" i="22"/>
  <c r="L27" i="22"/>
  <c r="M27" i="22"/>
  <c r="M11" i="22"/>
  <c r="M20" i="22"/>
  <c r="M19" i="22"/>
  <c r="M18" i="22"/>
  <c r="M17" i="22"/>
  <c r="M16" i="22"/>
  <c r="M15" i="22"/>
  <c r="M14" i="22"/>
  <c r="M13" i="22"/>
  <c r="M12" i="22"/>
  <c r="L11" i="22"/>
  <c r="L20" i="22"/>
  <c r="L19" i="22"/>
  <c r="L18" i="22"/>
  <c r="L17" i="22"/>
  <c r="L16" i="22"/>
  <c r="L15" i="22"/>
  <c r="L14" i="22"/>
  <c r="L13" i="22"/>
  <c r="L12" i="22"/>
  <c r="K27" i="22"/>
  <c r="K26" i="22"/>
  <c r="K25" i="22"/>
  <c r="K24" i="22"/>
  <c r="K23" i="22"/>
  <c r="K22" i="22"/>
  <c r="K20" i="22"/>
  <c r="K19" i="22"/>
  <c r="K18" i="22"/>
  <c r="K17" i="22"/>
  <c r="K16" i="22"/>
  <c r="K15" i="22"/>
  <c r="K14" i="22"/>
  <c r="K13" i="22"/>
  <c r="K12" i="22"/>
  <c r="K11" i="22"/>
  <c r="L11" i="91"/>
  <c r="I21" i="91"/>
  <c r="I10" i="91"/>
  <c r="I9" i="91"/>
  <c r="L27" i="91"/>
  <c r="G27" i="91"/>
  <c r="K47" i="91" s="1"/>
  <c r="B27" i="91"/>
  <c r="F47" i="91" s="1"/>
  <c r="G26" i="91"/>
  <c r="K46" i="91" s="1"/>
  <c r="B26" i="91"/>
  <c r="F46" i="91" s="1"/>
  <c r="G25" i="91"/>
  <c r="K45" i="91" s="1"/>
  <c r="B25" i="91"/>
  <c r="F45" i="91" s="1"/>
  <c r="G24" i="91"/>
  <c r="K44" i="91" s="1"/>
  <c r="L23" i="91"/>
  <c r="G23" i="91"/>
  <c r="K43" i="91" s="1"/>
  <c r="B23" i="91"/>
  <c r="F43" i="91" s="1"/>
  <c r="G22" i="91"/>
  <c r="K42" i="91" s="1"/>
  <c r="K21" i="91"/>
  <c r="J21" i="91"/>
  <c r="H21" i="91"/>
  <c r="G20" i="91"/>
  <c r="K40" i="91" s="1"/>
  <c r="L19" i="91"/>
  <c r="G19" i="91"/>
  <c r="K39" i="91" s="1"/>
  <c r="B19" i="91"/>
  <c r="F39" i="91" s="1"/>
  <c r="L18" i="91"/>
  <c r="G18" i="91"/>
  <c r="K38" i="91" s="1"/>
  <c r="B18" i="91"/>
  <c r="F38" i="91" s="1"/>
  <c r="L17" i="91"/>
  <c r="G17" i="91"/>
  <c r="K37" i="91" s="1"/>
  <c r="B17" i="91"/>
  <c r="F37" i="91" s="1"/>
  <c r="L16" i="91"/>
  <c r="G16" i="91"/>
  <c r="K36" i="91" s="1"/>
  <c r="B16" i="91"/>
  <c r="F36" i="91" s="1"/>
  <c r="L15" i="91"/>
  <c r="G15" i="91"/>
  <c r="K35" i="91" s="1"/>
  <c r="B15" i="91"/>
  <c r="F35" i="91" s="1"/>
  <c r="G14" i="91"/>
  <c r="K34" i="91" s="1"/>
  <c r="L13" i="91"/>
  <c r="G13" i="91"/>
  <c r="K33" i="91" s="1"/>
  <c r="B13" i="91"/>
  <c r="F33" i="91" s="1"/>
  <c r="L12" i="91"/>
  <c r="G12" i="91"/>
  <c r="K32" i="91" s="1"/>
  <c r="B12" i="91"/>
  <c r="F32" i="91" s="1"/>
  <c r="G11" i="91"/>
  <c r="K31" i="91" s="1"/>
  <c r="B11" i="91"/>
  <c r="F31" i="91" s="1"/>
  <c r="K10" i="91"/>
  <c r="J10" i="91"/>
  <c r="H10" i="91"/>
  <c r="K9" i="91"/>
  <c r="J9" i="91"/>
  <c r="H9" i="91"/>
  <c r="K14" i="90"/>
  <c r="J14" i="90"/>
  <c r="I14" i="90"/>
  <c r="H14" i="90"/>
  <c r="G14" i="90"/>
  <c r="F14" i="90"/>
  <c r="E14" i="90"/>
  <c r="D14" i="90"/>
  <c r="C14" i="90"/>
  <c r="B15" i="89"/>
  <c r="B14" i="89"/>
  <c r="I23" i="89" s="1"/>
  <c r="B13" i="89"/>
  <c r="B12" i="89"/>
  <c r="I21" i="89" s="1"/>
  <c r="B11" i="89"/>
  <c r="B10" i="89"/>
  <c r="I19" i="89" s="1"/>
  <c r="B9" i="89"/>
  <c r="I18" i="89" s="1"/>
  <c r="I17" i="89"/>
  <c r="I17" i="102" l="1"/>
  <c r="B17" i="102"/>
  <c r="F17" i="102"/>
  <c r="J17" i="102"/>
  <c r="E17" i="102"/>
  <c r="C17" i="102"/>
  <c r="D17" i="102"/>
  <c r="H17" i="102"/>
  <c r="G17" i="102"/>
  <c r="L17" i="102"/>
  <c r="Q63" i="21"/>
  <c r="Q62" i="21"/>
  <c r="O63" i="21"/>
  <c r="O62" i="21"/>
  <c r="L63" i="21"/>
  <c r="L62" i="21"/>
  <c r="N63" i="21"/>
  <c r="N62" i="21"/>
  <c r="P63" i="21"/>
  <c r="P62" i="21"/>
  <c r="M63" i="21"/>
  <c r="M62" i="21"/>
  <c r="K63" i="21"/>
  <c r="K62" i="21"/>
  <c r="L56" i="21"/>
  <c r="L55" i="21"/>
  <c r="N56" i="21"/>
  <c r="N55" i="21"/>
  <c r="P56" i="21"/>
  <c r="P55" i="21"/>
  <c r="K56" i="21"/>
  <c r="K55" i="21"/>
  <c r="M56" i="21"/>
  <c r="M55" i="21"/>
  <c r="O56" i="21"/>
  <c r="O55" i="21"/>
  <c r="Q56" i="21"/>
  <c r="Q55" i="21"/>
  <c r="M49" i="21"/>
  <c r="M48" i="21"/>
  <c r="K49" i="21"/>
  <c r="K48" i="21"/>
  <c r="Q49" i="21"/>
  <c r="Q48" i="21"/>
  <c r="O49" i="21"/>
  <c r="O48" i="21"/>
  <c r="L49" i="21"/>
  <c r="L48" i="21"/>
  <c r="N49" i="21"/>
  <c r="N48" i="21"/>
  <c r="P49" i="21"/>
  <c r="P48" i="21"/>
  <c r="N42" i="21"/>
  <c r="N41" i="21"/>
  <c r="P42" i="21"/>
  <c r="P41" i="21"/>
  <c r="K42" i="21"/>
  <c r="K41" i="21"/>
  <c r="M42" i="21"/>
  <c r="M41" i="21"/>
  <c r="O42" i="21"/>
  <c r="O41" i="21"/>
  <c r="Q42" i="21"/>
  <c r="Q41" i="21"/>
  <c r="L42" i="21"/>
  <c r="L41" i="21"/>
  <c r="L35" i="21"/>
  <c r="L34" i="21"/>
  <c r="N35" i="21"/>
  <c r="N34" i="21"/>
  <c r="P35" i="21"/>
  <c r="P34" i="21"/>
  <c r="K35" i="21"/>
  <c r="K34" i="21"/>
  <c r="M35" i="21"/>
  <c r="M34" i="21"/>
  <c r="O35" i="21"/>
  <c r="O34" i="21"/>
  <c r="Q35" i="21"/>
  <c r="Q34" i="21"/>
  <c r="N28" i="21"/>
  <c r="N27" i="21"/>
  <c r="P28" i="21"/>
  <c r="P27" i="21"/>
  <c r="K28" i="21"/>
  <c r="K27" i="21"/>
  <c r="M28" i="21"/>
  <c r="M27" i="21"/>
  <c r="O28" i="21"/>
  <c r="O27" i="21"/>
  <c r="Q28" i="21"/>
  <c r="Q27" i="21"/>
  <c r="L28" i="21"/>
  <c r="L27" i="21"/>
  <c r="K21" i="21"/>
  <c r="K20" i="21"/>
  <c r="M21" i="21"/>
  <c r="M20" i="21"/>
  <c r="P13" i="21"/>
  <c r="P12" i="21"/>
  <c r="K12" i="21"/>
  <c r="K13" i="21"/>
  <c r="O21" i="21"/>
  <c r="O20" i="21"/>
  <c r="Q21" i="21"/>
  <c r="Q20" i="21"/>
  <c r="N12" i="21"/>
  <c r="N13" i="21"/>
  <c r="L21" i="21"/>
  <c r="L20" i="21"/>
  <c r="Q12" i="21"/>
  <c r="Q13" i="21"/>
  <c r="L12" i="21"/>
  <c r="L13" i="21"/>
  <c r="N21" i="21"/>
  <c r="N20" i="21"/>
  <c r="P21" i="21"/>
  <c r="P20" i="21"/>
  <c r="O12" i="21"/>
  <c r="O13" i="21"/>
  <c r="M12" i="21"/>
  <c r="M13" i="21"/>
  <c r="M8" i="98"/>
  <c r="E17" i="69"/>
  <c r="D17" i="69"/>
  <c r="C17" i="69"/>
  <c r="B17" i="69"/>
  <c r="N29" i="97"/>
  <c r="O29" i="97"/>
  <c r="M29" i="97"/>
  <c r="I30" i="97"/>
  <c r="N30" i="97" s="1"/>
  <c r="H30" i="97"/>
  <c r="M30" i="97" s="1"/>
  <c r="K30" i="97"/>
  <c r="P30" i="97" s="1"/>
  <c r="G30" i="97"/>
  <c r="J30" i="97"/>
  <c r="O30" i="97" s="1"/>
  <c r="L10" i="97"/>
  <c r="C41" i="97"/>
  <c r="M41" i="97" s="1"/>
  <c r="F41" i="97"/>
  <c r="P41" i="97" s="1"/>
  <c r="B41" i="97"/>
  <c r="L21" i="97"/>
  <c r="E41" i="97"/>
  <c r="O41" i="97" s="1"/>
  <c r="D41" i="97"/>
  <c r="N41" i="97" s="1"/>
  <c r="L10" i="96"/>
  <c r="J30" i="96"/>
  <c r="O30" i="96" s="1"/>
  <c r="I30" i="96"/>
  <c r="N30" i="96" s="1"/>
  <c r="K30" i="96"/>
  <c r="P30" i="96" s="1"/>
  <c r="H30" i="96"/>
  <c r="M30" i="96" s="1"/>
  <c r="C41" i="96"/>
  <c r="M41" i="96" s="1"/>
  <c r="L21" i="96"/>
  <c r="B41" i="96"/>
  <c r="E41" i="96"/>
  <c r="O41" i="96" s="1"/>
  <c r="D41" i="96"/>
  <c r="N41" i="96" s="1"/>
  <c r="L9" i="96"/>
  <c r="B29" i="96"/>
  <c r="F29" i="96"/>
  <c r="P29" i="96" s="1"/>
  <c r="E29" i="96"/>
  <c r="O29" i="96" s="1"/>
  <c r="D29" i="96"/>
  <c r="N29" i="96" s="1"/>
  <c r="I30" i="95"/>
  <c r="H30" i="95"/>
  <c r="K30" i="95"/>
  <c r="G30" i="95"/>
  <c r="J30" i="95"/>
  <c r="M30" i="95"/>
  <c r="M29" i="95"/>
  <c r="F41" i="95"/>
  <c r="P41" i="95" s="1"/>
  <c r="B41" i="95"/>
  <c r="E41" i="95"/>
  <c r="O41" i="95" s="1"/>
  <c r="D41" i="95"/>
  <c r="N41" i="95" s="1"/>
  <c r="C41" i="95"/>
  <c r="M41" i="95" s="1"/>
  <c r="D30" i="95"/>
  <c r="N30" i="95" s="1"/>
  <c r="F30" i="95"/>
  <c r="B30" i="95"/>
  <c r="E30" i="95"/>
  <c r="J29" i="94"/>
  <c r="H29" i="94"/>
  <c r="M29" i="94" s="1"/>
  <c r="K29" i="94"/>
  <c r="P29" i="94" s="1"/>
  <c r="M42" i="94"/>
  <c r="O44" i="94"/>
  <c r="M44" i="94"/>
  <c r="G30" i="94"/>
  <c r="L10" i="94"/>
  <c r="H30" i="94"/>
  <c r="M30" i="94" s="1"/>
  <c r="M36" i="94"/>
  <c r="O35" i="94"/>
  <c r="M40" i="94"/>
  <c r="J30" i="94"/>
  <c r="O30" i="94" s="1"/>
  <c r="O29" i="94"/>
  <c r="N29" i="94"/>
  <c r="O36" i="94"/>
  <c r="O39" i="94"/>
  <c r="N37" i="94"/>
  <c r="O40" i="94"/>
  <c r="I30" i="94"/>
  <c r="N30" i="94" s="1"/>
  <c r="K30" i="94"/>
  <c r="P30" i="94" s="1"/>
  <c r="F41" i="94"/>
  <c r="P41" i="94" s="1"/>
  <c r="E41" i="94"/>
  <c r="O41" i="94" s="1"/>
  <c r="C41" i="94"/>
  <c r="M41" i="94" s="1"/>
  <c r="D41" i="94"/>
  <c r="N41" i="94" s="1"/>
  <c r="O36" i="93"/>
  <c r="N33" i="93"/>
  <c r="M38" i="93"/>
  <c r="M31" i="93"/>
  <c r="I30" i="93"/>
  <c r="N30" i="93" s="1"/>
  <c r="H30" i="93"/>
  <c r="J30" i="93"/>
  <c r="M39" i="93"/>
  <c r="P33" i="93"/>
  <c r="P30" i="93"/>
  <c r="M30" i="93"/>
  <c r="O30" i="93"/>
  <c r="K30" i="93"/>
  <c r="C41" i="93"/>
  <c r="M41" i="93" s="1"/>
  <c r="F41" i="93"/>
  <c r="P41" i="93" s="1"/>
  <c r="E41" i="93"/>
  <c r="O41" i="93" s="1"/>
  <c r="D41" i="93"/>
  <c r="N41" i="93" s="1"/>
  <c r="D29" i="93"/>
  <c r="N29" i="93" s="1"/>
  <c r="C29" i="93"/>
  <c r="M29" i="93" s="1"/>
  <c r="F29" i="93"/>
  <c r="P29" i="93" s="1"/>
  <c r="E29" i="93"/>
  <c r="O29" i="93" s="1"/>
  <c r="O30" i="92"/>
  <c r="M47" i="92"/>
  <c r="P45" i="92"/>
  <c r="N41" i="92"/>
  <c r="O42" i="92"/>
  <c r="M41" i="92"/>
  <c r="M43" i="92"/>
  <c r="O46" i="92"/>
  <c r="O37" i="92"/>
  <c r="O40" i="92"/>
  <c r="P29" i="92"/>
  <c r="M37" i="92"/>
  <c r="M29" i="92"/>
  <c r="P40" i="92"/>
  <c r="M35" i="92"/>
  <c r="P33" i="92"/>
  <c r="O38" i="92"/>
  <c r="L10" i="92"/>
  <c r="I31" i="91"/>
  <c r="I35" i="91"/>
  <c r="I39" i="91"/>
  <c r="I43" i="91"/>
  <c r="I47" i="91"/>
  <c r="I32" i="91"/>
  <c r="I36" i="91"/>
  <c r="I40" i="91"/>
  <c r="I44" i="91"/>
  <c r="I33" i="91"/>
  <c r="I37" i="91"/>
  <c r="I45" i="91"/>
  <c r="I34" i="91"/>
  <c r="I38" i="91"/>
  <c r="I42" i="91"/>
  <c r="I46" i="91"/>
  <c r="J19" i="45"/>
  <c r="J25" i="45"/>
  <c r="J24" i="45"/>
  <c r="J13" i="45"/>
  <c r="J11" i="45"/>
  <c r="J15" i="45"/>
  <c r="J16" i="44"/>
  <c r="J15" i="44"/>
  <c r="L9" i="44"/>
  <c r="M9" i="44"/>
  <c r="K9" i="44"/>
  <c r="L21" i="44"/>
  <c r="K21" i="44"/>
  <c r="J12" i="44"/>
  <c r="J25" i="44"/>
  <c r="J24" i="44"/>
  <c r="K10" i="44"/>
  <c r="L10" i="44"/>
  <c r="J18" i="44"/>
  <c r="J13" i="44"/>
  <c r="J11" i="44"/>
  <c r="J15" i="43"/>
  <c r="J19" i="43"/>
  <c r="J22" i="43"/>
  <c r="J13" i="43"/>
  <c r="J16" i="42"/>
  <c r="J20" i="42"/>
  <c r="J22" i="42"/>
  <c r="J12" i="42"/>
  <c r="J15" i="42"/>
  <c r="J19" i="42"/>
  <c r="J18" i="42"/>
  <c r="J13" i="42"/>
  <c r="J17" i="42"/>
  <c r="J19" i="41"/>
  <c r="L10" i="41"/>
  <c r="K10" i="41"/>
  <c r="K9" i="41"/>
  <c r="J12" i="41"/>
  <c r="J10" i="41" s="1"/>
  <c r="J16" i="41"/>
  <c r="J20" i="41"/>
  <c r="L21" i="41"/>
  <c r="J23" i="41"/>
  <c r="J25" i="41"/>
  <c r="J14" i="41"/>
  <c r="J18" i="41"/>
  <c r="J13" i="41"/>
  <c r="J17" i="41"/>
  <c r="M21" i="46"/>
  <c r="J16" i="46"/>
  <c r="J22" i="46"/>
  <c r="J26" i="46"/>
  <c r="J21" i="46" s="1"/>
  <c r="J13" i="46"/>
  <c r="J23" i="46"/>
  <c r="J27" i="46"/>
  <c r="L21" i="46"/>
  <c r="K21" i="46"/>
  <c r="J25" i="46"/>
  <c r="J24" i="46"/>
  <c r="M9" i="46"/>
  <c r="L9" i="46"/>
  <c r="L10" i="46"/>
  <c r="J20" i="46"/>
  <c r="K9" i="46"/>
  <c r="J15" i="46"/>
  <c r="J19" i="46"/>
  <c r="M10" i="46"/>
  <c r="J17" i="46"/>
  <c r="K10" i="46"/>
  <c r="J18" i="46"/>
  <c r="K8" i="98"/>
  <c r="J40" i="17"/>
  <c r="K28" i="18"/>
  <c r="E28" i="18"/>
  <c r="C28" i="18"/>
  <c r="J28" i="18"/>
  <c r="H28" i="18"/>
  <c r="M28" i="18"/>
  <c r="K28" i="17"/>
  <c r="L29" i="17"/>
  <c r="C29" i="17"/>
  <c r="E29" i="17"/>
  <c r="N29" i="17"/>
  <c r="N28" i="16"/>
  <c r="K28" i="16"/>
  <c r="F28" i="16"/>
  <c r="C28" i="16"/>
  <c r="I28" i="16"/>
  <c r="H28" i="16"/>
  <c r="F17" i="4"/>
  <c r="J17" i="4"/>
  <c r="N17" i="4"/>
  <c r="G17" i="4"/>
  <c r="K17" i="4"/>
  <c r="O17" i="4"/>
  <c r="D17" i="4"/>
  <c r="H17" i="4"/>
  <c r="L17" i="4"/>
  <c r="B17" i="4"/>
  <c r="E17" i="4"/>
  <c r="I17" i="4"/>
  <c r="M17" i="4"/>
  <c r="C17" i="4"/>
  <c r="C20" i="100"/>
  <c r="M20" i="100" s="1"/>
  <c r="B10" i="100"/>
  <c r="L10" i="100" s="1"/>
  <c r="E40" i="19"/>
  <c r="L40" i="19"/>
  <c r="K29" i="19"/>
  <c r="K40" i="19"/>
  <c r="J29" i="19"/>
  <c r="F40" i="19"/>
  <c r="L29" i="19"/>
  <c r="H40" i="19"/>
  <c r="G29" i="19"/>
  <c r="G40" i="19"/>
  <c r="F29" i="19"/>
  <c r="M29" i="19"/>
  <c r="M40" i="19"/>
  <c r="H29" i="19"/>
  <c r="D40" i="19"/>
  <c r="C29" i="19"/>
  <c r="C40" i="19"/>
  <c r="N40" i="19"/>
  <c r="I29" i="19"/>
  <c r="I40" i="19"/>
  <c r="D29" i="19"/>
  <c r="O29" i="19"/>
  <c r="O40" i="19"/>
  <c r="N29" i="19"/>
  <c r="J40" i="19"/>
  <c r="E29" i="19"/>
  <c r="O29" i="18"/>
  <c r="L28" i="18"/>
  <c r="K40" i="18"/>
  <c r="J29" i="18"/>
  <c r="G28" i="18"/>
  <c r="F40" i="18"/>
  <c r="N28" i="18"/>
  <c r="I40" i="18"/>
  <c r="D29" i="18"/>
  <c r="L40" i="18"/>
  <c r="K29" i="18"/>
  <c r="G40" i="18"/>
  <c r="F29" i="18"/>
  <c r="M29" i="18"/>
  <c r="E40" i="18"/>
  <c r="H40" i="18"/>
  <c r="G29" i="18"/>
  <c r="D28" i="18"/>
  <c r="C40" i="18"/>
  <c r="O28" i="18"/>
  <c r="N40" i="18"/>
  <c r="I29" i="18"/>
  <c r="F28" i="18"/>
  <c r="L29" i="18"/>
  <c r="I28" i="18"/>
  <c r="D40" i="18"/>
  <c r="C29" i="18"/>
  <c r="O40" i="18"/>
  <c r="N29" i="18"/>
  <c r="J40" i="18"/>
  <c r="E29" i="18"/>
  <c r="M40" i="18"/>
  <c r="H29" i="18"/>
  <c r="I28" i="17"/>
  <c r="D40" i="17"/>
  <c r="O40" i="17"/>
  <c r="M40" i="17"/>
  <c r="H29" i="17"/>
  <c r="E28" i="17"/>
  <c r="O29" i="17"/>
  <c r="L28" i="17"/>
  <c r="K40" i="17"/>
  <c r="J29" i="17"/>
  <c r="G28" i="17"/>
  <c r="F40" i="17"/>
  <c r="N28" i="17"/>
  <c r="I40" i="17"/>
  <c r="D29" i="17"/>
  <c r="L40" i="17"/>
  <c r="K29" i="17"/>
  <c r="H28" i="17"/>
  <c r="G40" i="17"/>
  <c r="F29" i="17"/>
  <c r="C28" i="17"/>
  <c r="M29" i="17"/>
  <c r="J28" i="17"/>
  <c r="E40" i="17"/>
  <c r="M28" i="17"/>
  <c r="H40" i="17"/>
  <c r="G29" i="17"/>
  <c r="D28" i="17"/>
  <c r="C40" i="17"/>
  <c r="O28" i="17"/>
  <c r="N40" i="17"/>
  <c r="I29" i="17"/>
  <c r="F28" i="17"/>
  <c r="M29" i="16"/>
  <c r="J28" i="16"/>
  <c r="E40" i="16"/>
  <c r="M28" i="16"/>
  <c r="H40" i="16"/>
  <c r="G29" i="16"/>
  <c r="D28" i="16"/>
  <c r="C40" i="16"/>
  <c r="O28" i="16"/>
  <c r="N40" i="16"/>
  <c r="I29" i="16"/>
  <c r="L29" i="16"/>
  <c r="D40" i="16"/>
  <c r="C29" i="16"/>
  <c r="O40" i="16"/>
  <c r="N29" i="16"/>
  <c r="J40" i="16"/>
  <c r="E29" i="16"/>
  <c r="M40" i="16"/>
  <c r="H29" i="16"/>
  <c r="E28" i="16"/>
  <c r="O29" i="16"/>
  <c r="L28" i="16"/>
  <c r="K40" i="16"/>
  <c r="J29" i="16"/>
  <c r="G28" i="16"/>
  <c r="F40" i="16"/>
  <c r="I40" i="16"/>
  <c r="D29" i="16"/>
  <c r="L40" i="16"/>
  <c r="K29" i="16"/>
  <c r="G40" i="16"/>
  <c r="F29" i="16"/>
  <c r="E40" i="15"/>
  <c r="L40" i="15"/>
  <c r="K40" i="15"/>
  <c r="F40" i="15"/>
  <c r="H40" i="15"/>
  <c r="G40" i="15"/>
  <c r="M40" i="15"/>
  <c r="D40" i="15"/>
  <c r="C40" i="15"/>
  <c r="N40" i="15"/>
  <c r="I40" i="15"/>
  <c r="O40" i="15"/>
  <c r="J40" i="15"/>
  <c r="F20" i="100"/>
  <c r="P20" i="100" s="1"/>
  <c r="B20" i="100"/>
  <c r="D20" i="100"/>
  <c r="N20" i="100" s="1"/>
  <c r="E20" i="100"/>
  <c r="O20" i="100" s="1"/>
  <c r="C19" i="100"/>
  <c r="M19" i="100" s="1"/>
  <c r="E24" i="99"/>
  <c r="G24" i="99"/>
  <c r="C24" i="99"/>
  <c r="F24" i="99"/>
  <c r="B24" i="99"/>
  <c r="G25" i="99"/>
  <c r="C25" i="99"/>
  <c r="F25" i="99"/>
  <c r="B25" i="99"/>
  <c r="E25" i="99"/>
  <c r="D24" i="99"/>
  <c r="D25" i="99"/>
  <c r="E22" i="99"/>
  <c r="G22" i="99"/>
  <c r="C22" i="99"/>
  <c r="F22" i="99"/>
  <c r="B22" i="99"/>
  <c r="G23" i="99"/>
  <c r="C23" i="99"/>
  <c r="F23" i="99"/>
  <c r="B23" i="99"/>
  <c r="E23" i="99"/>
  <c r="G21" i="99"/>
  <c r="C21" i="99"/>
  <c r="F21" i="99"/>
  <c r="B21" i="99"/>
  <c r="E21" i="99"/>
  <c r="D22" i="99"/>
  <c r="E26" i="99"/>
  <c r="G26" i="99"/>
  <c r="C26" i="99"/>
  <c r="F26" i="99"/>
  <c r="B26" i="99"/>
  <c r="D23" i="99"/>
  <c r="L9" i="93"/>
  <c r="L21" i="93"/>
  <c r="L10" i="93"/>
  <c r="L21" i="92"/>
  <c r="L9" i="92"/>
  <c r="J10" i="44"/>
  <c r="J9" i="44"/>
  <c r="J21" i="44"/>
  <c r="J10" i="43"/>
  <c r="J9" i="43"/>
  <c r="J21" i="41"/>
  <c r="J9" i="41"/>
  <c r="J11" i="46"/>
  <c r="E31" i="91"/>
  <c r="E39" i="91"/>
  <c r="E43" i="91"/>
  <c r="E32" i="91"/>
  <c r="E36" i="91"/>
  <c r="E33" i="91"/>
  <c r="E45" i="91"/>
  <c r="E37" i="91"/>
  <c r="E38" i="91"/>
  <c r="E46" i="91"/>
  <c r="E35" i="91"/>
  <c r="E47" i="91"/>
  <c r="B9" i="91"/>
  <c r="G9" i="91"/>
  <c r="G29" i="91" s="1"/>
  <c r="B10" i="91"/>
  <c r="G10" i="91"/>
  <c r="G30" i="91" s="1"/>
  <c r="B31" i="91"/>
  <c r="G31" i="91"/>
  <c r="B32" i="91"/>
  <c r="G32" i="91"/>
  <c r="B33" i="91"/>
  <c r="G33" i="91"/>
  <c r="B34" i="91"/>
  <c r="G34" i="91"/>
  <c r="B35" i="91"/>
  <c r="G35" i="91"/>
  <c r="B36" i="91"/>
  <c r="G36" i="91"/>
  <c r="B37" i="91"/>
  <c r="G37" i="91"/>
  <c r="B38" i="91"/>
  <c r="G38" i="91"/>
  <c r="B39" i="91"/>
  <c r="G39" i="91"/>
  <c r="B40" i="91"/>
  <c r="G40" i="91"/>
  <c r="B42" i="91"/>
  <c r="G42" i="91"/>
  <c r="B43" i="91"/>
  <c r="G43" i="91"/>
  <c r="B44" i="91"/>
  <c r="G44" i="91"/>
  <c r="B45" i="91"/>
  <c r="G45" i="91"/>
  <c r="B46" i="91"/>
  <c r="G46" i="91"/>
  <c r="B47" i="91"/>
  <c r="G47" i="91"/>
  <c r="C31" i="91"/>
  <c r="H31" i="91"/>
  <c r="C32" i="91"/>
  <c r="H32" i="91"/>
  <c r="C33" i="91"/>
  <c r="H33" i="91"/>
  <c r="H34" i="91"/>
  <c r="C35" i="91"/>
  <c r="H35" i="91"/>
  <c r="C36" i="91"/>
  <c r="H36" i="91"/>
  <c r="C37" i="91"/>
  <c r="H37" i="91"/>
  <c r="C38" i="91"/>
  <c r="H38" i="91"/>
  <c r="C39" i="91"/>
  <c r="H39" i="91"/>
  <c r="H40" i="91"/>
  <c r="H42" i="91"/>
  <c r="C43" i="91"/>
  <c r="H43" i="91"/>
  <c r="H44" i="91"/>
  <c r="C45" i="91"/>
  <c r="H45" i="91"/>
  <c r="C46" i="91"/>
  <c r="H46" i="91"/>
  <c r="C47" i="91"/>
  <c r="H47" i="91"/>
  <c r="B21" i="91"/>
  <c r="L21" i="91" s="1"/>
  <c r="G21" i="91"/>
  <c r="G41" i="91" s="1"/>
  <c r="D31" i="91"/>
  <c r="J31" i="91"/>
  <c r="D32" i="91"/>
  <c r="J32" i="91"/>
  <c r="D33" i="91"/>
  <c r="J33" i="91"/>
  <c r="J34" i="91"/>
  <c r="D35" i="91"/>
  <c r="J35" i="91"/>
  <c r="D36" i="91"/>
  <c r="J36" i="91"/>
  <c r="D37" i="91"/>
  <c r="J37" i="91"/>
  <c r="D38" i="91"/>
  <c r="J38" i="91"/>
  <c r="D39" i="91"/>
  <c r="J39" i="91"/>
  <c r="J40" i="91"/>
  <c r="J42" i="91"/>
  <c r="D43" i="91"/>
  <c r="J43" i="91"/>
  <c r="J44" i="91"/>
  <c r="D45" i="91"/>
  <c r="J45" i="91"/>
  <c r="D46" i="91"/>
  <c r="J46" i="91"/>
  <c r="D47" i="91"/>
  <c r="J47" i="91"/>
  <c r="B17" i="89"/>
  <c r="F17" i="89"/>
  <c r="D18" i="89"/>
  <c r="H18" i="89"/>
  <c r="B19" i="89"/>
  <c r="F19" i="89"/>
  <c r="D20" i="89"/>
  <c r="H20" i="89"/>
  <c r="B21" i="89"/>
  <c r="F21" i="89"/>
  <c r="D22" i="89"/>
  <c r="H22" i="89"/>
  <c r="B23" i="89"/>
  <c r="F23" i="89"/>
  <c r="D24" i="89"/>
  <c r="H24" i="89"/>
  <c r="C17" i="89"/>
  <c r="G17" i="89"/>
  <c r="E18" i="89"/>
  <c r="C19" i="89"/>
  <c r="G19" i="89"/>
  <c r="E20" i="89"/>
  <c r="I20" i="89"/>
  <c r="C21" i="89"/>
  <c r="G21" i="89"/>
  <c r="E22" i="89"/>
  <c r="I22" i="89"/>
  <c r="C23" i="89"/>
  <c r="G23" i="89"/>
  <c r="E24" i="89"/>
  <c r="I24" i="89"/>
  <c r="D17" i="89"/>
  <c r="H17" i="89"/>
  <c r="B18" i="89"/>
  <c r="F18" i="89"/>
  <c r="D19" i="89"/>
  <c r="H19" i="89"/>
  <c r="B20" i="89"/>
  <c r="F20" i="89"/>
  <c r="D21" i="89"/>
  <c r="H21" i="89"/>
  <c r="B22" i="89"/>
  <c r="F22" i="89"/>
  <c r="D23" i="89"/>
  <c r="H23" i="89"/>
  <c r="B24" i="89"/>
  <c r="F24" i="89"/>
  <c r="E17" i="89"/>
  <c r="C18" i="89"/>
  <c r="G18" i="89"/>
  <c r="E19" i="89"/>
  <c r="C20" i="89"/>
  <c r="G20" i="89"/>
  <c r="E21" i="89"/>
  <c r="C22" i="89"/>
  <c r="G22" i="89"/>
  <c r="E23" i="89"/>
  <c r="C24" i="89"/>
  <c r="G24" i="89"/>
  <c r="I20" i="88"/>
  <c r="H20" i="88"/>
  <c r="G20" i="88"/>
  <c r="F20" i="88"/>
  <c r="E20" i="88"/>
  <c r="D20" i="88"/>
  <c r="C20" i="88"/>
  <c r="I30" i="88"/>
  <c r="I9" i="88"/>
  <c r="H9" i="88"/>
  <c r="G9" i="88"/>
  <c r="F9" i="88"/>
  <c r="E9" i="88"/>
  <c r="D9" i="88"/>
  <c r="C9" i="88"/>
  <c r="I8" i="88"/>
  <c r="H8" i="88"/>
  <c r="G8" i="88"/>
  <c r="F8" i="88"/>
  <c r="E8" i="88"/>
  <c r="D8" i="88"/>
  <c r="C8" i="88"/>
  <c r="I44" i="88"/>
  <c r="H44" i="88"/>
  <c r="G44" i="88"/>
  <c r="F44" i="88"/>
  <c r="E44" i="88"/>
  <c r="D44" i="88"/>
  <c r="C44" i="88"/>
  <c r="B44" i="88"/>
  <c r="I43" i="88"/>
  <c r="H43" i="88"/>
  <c r="G43" i="88"/>
  <c r="F43" i="88"/>
  <c r="E43" i="88"/>
  <c r="D43" i="88"/>
  <c r="C43" i="88"/>
  <c r="B43" i="88"/>
  <c r="I42" i="88"/>
  <c r="H42" i="88"/>
  <c r="G42" i="88"/>
  <c r="F42" i="88"/>
  <c r="E42" i="88"/>
  <c r="D42" i="88"/>
  <c r="C42" i="88"/>
  <c r="B42" i="88"/>
  <c r="I41" i="88"/>
  <c r="H41" i="88"/>
  <c r="G41" i="88"/>
  <c r="F41" i="88"/>
  <c r="E41" i="88"/>
  <c r="D41" i="88"/>
  <c r="C41" i="88"/>
  <c r="B41" i="88"/>
  <c r="I39" i="88"/>
  <c r="H39" i="88"/>
  <c r="G39" i="88"/>
  <c r="F39" i="88"/>
  <c r="E39" i="88"/>
  <c r="D39" i="88"/>
  <c r="C39" i="88"/>
  <c r="B39" i="88"/>
  <c r="I38" i="88"/>
  <c r="H38" i="88"/>
  <c r="G38" i="88"/>
  <c r="F38" i="88"/>
  <c r="E38" i="88"/>
  <c r="D38" i="88"/>
  <c r="C38" i="88"/>
  <c r="B38" i="88"/>
  <c r="I37" i="88"/>
  <c r="H37" i="88"/>
  <c r="G37" i="88"/>
  <c r="F37" i="88"/>
  <c r="E37" i="88"/>
  <c r="D37" i="88"/>
  <c r="C37" i="88"/>
  <c r="B37" i="88"/>
  <c r="I36" i="88"/>
  <c r="H36" i="88"/>
  <c r="G36" i="88"/>
  <c r="F36" i="88"/>
  <c r="E36" i="88"/>
  <c r="D36" i="88"/>
  <c r="C36" i="88"/>
  <c r="B36" i="88"/>
  <c r="I35" i="88"/>
  <c r="H35" i="88"/>
  <c r="G35" i="88"/>
  <c r="F35" i="88"/>
  <c r="E35" i="88"/>
  <c r="D35" i="88"/>
  <c r="C35" i="88"/>
  <c r="B35" i="88"/>
  <c r="I34" i="88"/>
  <c r="H34" i="88"/>
  <c r="G34" i="88"/>
  <c r="F34" i="88"/>
  <c r="E34" i="88"/>
  <c r="D34" i="88"/>
  <c r="C34" i="88"/>
  <c r="B34" i="88"/>
  <c r="I33" i="88"/>
  <c r="H33" i="88"/>
  <c r="G33" i="88"/>
  <c r="F33" i="88"/>
  <c r="E33" i="88"/>
  <c r="D33" i="88"/>
  <c r="C33" i="88"/>
  <c r="B33" i="88"/>
  <c r="I32" i="88"/>
  <c r="H32" i="88"/>
  <c r="G32" i="88"/>
  <c r="F32" i="88"/>
  <c r="E32" i="88"/>
  <c r="D32" i="88"/>
  <c r="C32" i="88"/>
  <c r="B32" i="88"/>
  <c r="I31" i="88"/>
  <c r="H31" i="88"/>
  <c r="G31" i="88"/>
  <c r="F31" i="88"/>
  <c r="E31" i="88"/>
  <c r="D31" i="88"/>
  <c r="C31" i="88"/>
  <c r="B31" i="88"/>
  <c r="N46" i="5"/>
  <c r="M46" i="5"/>
  <c r="L46" i="5"/>
  <c r="K46" i="5"/>
  <c r="I46" i="5"/>
  <c r="G46" i="5"/>
  <c r="D46" i="5"/>
  <c r="B46" i="5"/>
  <c r="N45" i="5"/>
  <c r="M45" i="5"/>
  <c r="L45" i="5"/>
  <c r="K45" i="5"/>
  <c r="I45" i="5"/>
  <c r="G45" i="5"/>
  <c r="D45" i="5"/>
  <c r="B45" i="5"/>
  <c r="D28" i="5"/>
  <c r="AE20" i="76"/>
  <c r="AE19" i="76"/>
  <c r="AE18" i="76"/>
  <c r="AE17" i="76"/>
  <c r="AE16" i="76"/>
  <c r="AE15" i="76"/>
  <c r="AE14" i="76"/>
  <c r="AE13" i="76"/>
  <c r="AE12" i="76"/>
  <c r="AE11" i="76"/>
  <c r="AD10" i="76"/>
  <c r="AC10" i="76"/>
  <c r="J20" i="76"/>
  <c r="J19" i="76"/>
  <c r="J18" i="76"/>
  <c r="J17" i="76"/>
  <c r="J16" i="76"/>
  <c r="J15" i="76"/>
  <c r="J14" i="76"/>
  <c r="J13" i="76"/>
  <c r="J12" i="76"/>
  <c r="J11" i="76"/>
  <c r="I10" i="76"/>
  <c r="H10" i="76"/>
  <c r="AH20" i="76"/>
  <c r="S20" i="76"/>
  <c r="P20" i="76"/>
  <c r="M20" i="76"/>
  <c r="G20" i="76"/>
  <c r="AH19" i="76"/>
  <c r="S19" i="76"/>
  <c r="P19" i="76"/>
  <c r="M19" i="76"/>
  <c r="G19" i="76"/>
  <c r="AH18" i="76"/>
  <c r="S18" i="76"/>
  <c r="P18" i="76"/>
  <c r="M18" i="76"/>
  <c r="G18" i="76"/>
  <c r="AH17" i="76"/>
  <c r="S17" i="76"/>
  <c r="P17" i="76"/>
  <c r="M17" i="76"/>
  <c r="G17" i="76"/>
  <c r="AH16" i="76"/>
  <c r="S16" i="76"/>
  <c r="P16" i="76"/>
  <c r="M16" i="76"/>
  <c r="G16" i="76"/>
  <c r="AH15" i="76"/>
  <c r="S15" i="76"/>
  <c r="P15" i="76"/>
  <c r="M15" i="76"/>
  <c r="G15" i="76"/>
  <c r="AH14" i="76"/>
  <c r="S14" i="76"/>
  <c r="P14" i="76"/>
  <c r="M14" i="76"/>
  <c r="G14" i="76"/>
  <c r="AH13" i="76"/>
  <c r="S13" i="76"/>
  <c r="P13" i="76"/>
  <c r="M13" i="76"/>
  <c r="G13" i="76"/>
  <c r="AH12" i="76"/>
  <c r="S12" i="76"/>
  <c r="P12" i="76"/>
  <c r="M12" i="76"/>
  <c r="G12" i="76"/>
  <c r="AH11" i="76"/>
  <c r="S11" i="76"/>
  <c r="P11" i="76"/>
  <c r="M11" i="76"/>
  <c r="G11" i="76"/>
  <c r="AG10" i="76"/>
  <c r="AF10" i="76"/>
  <c r="R10" i="76"/>
  <c r="Q10" i="76"/>
  <c r="O10" i="76"/>
  <c r="N10" i="76"/>
  <c r="L10" i="76"/>
  <c r="K10" i="76"/>
  <c r="F10" i="76"/>
  <c r="E10" i="76"/>
  <c r="Y19" i="32"/>
  <c r="Y18" i="32"/>
  <c r="Y17" i="32"/>
  <c r="Y16" i="32"/>
  <c r="Y15" i="32"/>
  <c r="Y14" i="32"/>
  <c r="Y13" i="32"/>
  <c r="Y12" i="32"/>
  <c r="Y11" i="32"/>
  <c r="Y10" i="32"/>
  <c r="V19" i="32"/>
  <c r="V18" i="32"/>
  <c r="V17" i="32"/>
  <c r="V16" i="32"/>
  <c r="V15" i="32"/>
  <c r="V14" i="32"/>
  <c r="V13" i="32"/>
  <c r="V12" i="32"/>
  <c r="V11" i="32"/>
  <c r="V10" i="32"/>
  <c r="S19" i="32"/>
  <c r="S18" i="32"/>
  <c r="S17" i="32"/>
  <c r="S16" i="32"/>
  <c r="S15" i="32"/>
  <c r="S14" i="32"/>
  <c r="S13" i="32"/>
  <c r="S12" i="32"/>
  <c r="S11" i="32"/>
  <c r="S10" i="32"/>
  <c r="P19" i="32"/>
  <c r="P18" i="32"/>
  <c r="P17" i="32"/>
  <c r="P16" i="32"/>
  <c r="P15" i="32"/>
  <c r="P14" i="32"/>
  <c r="P13" i="32"/>
  <c r="P12" i="32"/>
  <c r="P11" i="32"/>
  <c r="P10" i="32"/>
  <c r="M19" i="32"/>
  <c r="M18" i="32"/>
  <c r="M17" i="32"/>
  <c r="M16" i="32"/>
  <c r="M15" i="32"/>
  <c r="M14" i="32"/>
  <c r="M13" i="32"/>
  <c r="M12" i="32"/>
  <c r="M11" i="32"/>
  <c r="M10" i="32"/>
  <c r="J19" i="32"/>
  <c r="J18" i="32"/>
  <c r="J17" i="32"/>
  <c r="J16" i="32"/>
  <c r="J15" i="32"/>
  <c r="J14" i="32"/>
  <c r="J13" i="32"/>
  <c r="J12" i="32"/>
  <c r="J11" i="32"/>
  <c r="J10" i="32"/>
  <c r="G19" i="32"/>
  <c r="G18" i="32"/>
  <c r="G17" i="32"/>
  <c r="G16" i="32"/>
  <c r="G15" i="32"/>
  <c r="G14" i="32"/>
  <c r="G13" i="32"/>
  <c r="G12" i="32"/>
  <c r="G11" i="32"/>
  <c r="G10" i="32"/>
  <c r="D19" i="32"/>
  <c r="D18" i="32"/>
  <c r="D17" i="32"/>
  <c r="D16" i="32"/>
  <c r="D15" i="32"/>
  <c r="D14" i="32"/>
  <c r="D13" i="32"/>
  <c r="D12" i="32"/>
  <c r="D11" i="32"/>
  <c r="D10" i="32"/>
  <c r="X9" i="32"/>
  <c r="W9" i="32"/>
  <c r="U9" i="32"/>
  <c r="T9" i="32"/>
  <c r="R9" i="32"/>
  <c r="Q9" i="32"/>
  <c r="O9" i="32"/>
  <c r="N9" i="32"/>
  <c r="L9" i="32"/>
  <c r="K9" i="32"/>
  <c r="I9" i="32"/>
  <c r="H9" i="32"/>
  <c r="F9" i="32"/>
  <c r="E9" i="32"/>
  <c r="C9" i="32"/>
  <c r="B9" i="32"/>
  <c r="K29" i="76" l="1"/>
  <c r="K27" i="76"/>
  <c r="K32" i="76"/>
  <c r="K25" i="76"/>
  <c r="K23" i="76"/>
  <c r="K30" i="76"/>
  <c r="K28" i="76"/>
  <c r="K31" i="76"/>
  <c r="K26" i="76"/>
  <c r="K24" i="76"/>
  <c r="Q32" i="76"/>
  <c r="Q30" i="76"/>
  <c r="Q28" i="76"/>
  <c r="Q26" i="76"/>
  <c r="Q24" i="76"/>
  <c r="Q31" i="76"/>
  <c r="Q29" i="76"/>
  <c r="Q27" i="76"/>
  <c r="Q25" i="76"/>
  <c r="Q23" i="76"/>
  <c r="L32" i="76"/>
  <c r="L25" i="76"/>
  <c r="L23" i="76"/>
  <c r="L30" i="76"/>
  <c r="M30" i="76" s="1"/>
  <c r="L28" i="76"/>
  <c r="L31" i="76"/>
  <c r="L26" i="76"/>
  <c r="M26" i="76" s="1"/>
  <c r="L24" i="76"/>
  <c r="L29" i="76"/>
  <c r="M29" i="76" s="1"/>
  <c r="L27" i="76"/>
  <c r="M27" i="76" s="1"/>
  <c r="R32" i="76"/>
  <c r="R30" i="76"/>
  <c r="R28" i="76"/>
  <c r="R26" i="76"/>
  <c r="R24" i="76"/>
  <c r="R31" i="76"/>
  <c r="S31" i="76" s="1"/>
  <c r="R29" i="76"/>
  <c r="S29" i="76" s="1"/>
  <c r="R27" i="76"/>
  <c r="S27" i="76" s="1"/>
  <c r="R25" i="76"/>
  <c r="S25" i="76" s="1"/>
  <c r="R23" i="76"/>
  <c r="E28" i="76"/>
  <c r="E23" i="76"/>
  <c r="E31" i="76"/>
  <c r="E29" i="76"/>
  <c r="E26" i="76"/>
  <c r="E32" i="76"/>
  <c r="E24" i="76"/>
  <c r="E30" i="76"/>
  <c r="E27" i="76"/>
  <c r="E25" i="76"/>
  <c r="N32" i="76"/>
  <c r="N30" i="76"/>
  <c r="N28" i="76"/>
  <c r="N26" i="76"/>
  <c r="N24" i="76"/>
  <c r="N31" i="76"/>
  <c r="N29" i="76"/>
  <c r="N27" i="76"/>
  <c r="N25" i="76"/>
  <c r="N23" i="76"/>
  <c r="AF26" i="76"/>
  <c r="AF24" i="76"/>
  <c r="AF31" i="76"/>
  <c r="AF29" i="76"/>
  <c r="AF27" i="76"/>
  <c r="AF25" i="76"/>
  <c r="AF23" i="76"/>
  <c r="AF32" i="76"/>
  <c r="AF30" i="76"/>
  <c r="AF28" i="76"/>
  <c r="H28" i="76"/>
  <c r="H26" i="76"/>
  <c r="H31" i="76"/>
  <c r="H29" i="76"/>
  <c r="H24" i="76"/>
  <c r="H27" i="76"/>
  <c r="H25" i="76"/>
  <c r="H32" i="76"/>
  <c r="H30" i="76"/>
  <c r="H23" i="76"/>
  <c r="AC32" i="76"/>
  <c r="AC30" i="76"/>
  <c r="AC28" i="76"/>
  <c r="AC26" i="76"/>
  <c r="AC24" i="76"/>
  <c r="AC31" i="76"/>
  <c r="AC29" i="76"/>
  <c r="AC27" i="76"/>
  <c r="AC25" i="76"/>
  <c r="AC23" i="76"/>
  <c r="F31" i="76"/>
  <c r="G31" i="76" s="1"/>
  <c r="F29" i="76"/>
  <c r="G29" i="76" s="1"/>
  <c r="F26" i="76"/>
  <c r="G26" i="76" s="1"/>
  <c r="F32" i="76"/>
  <c r="G32" i="76" s="1"/>
  <c r="F24" i="76"/>
  <c r="G24" i="76" s="1"/>
  <c r="F30" i="76"/>
  <c r="G30" i="76" s="1"/>
  <c r="F27" i="76"/>
  <c r="G27" i="76" s="1"/>
  <c r="F25" i="76"/>
  <c r="G25" i="76" s="1"/>
  <c r="F28" i="76"/>
  <c r="G28" i="76" s="1"/>
  <c r="F23" i="76"/>
  <c r="O32" i="76"/>
  <c r="O30" i="76"/>
  <c r="O28" i="76"/>
  <c r="O26" i="76"/>
  <c r="O24" i="76"/>
  <c r="O31" i="76"/>
  <c r="P31" i="76" s="1"/>
  <c r="O29" i="76"/>
  <c r="P29" i="76" s="1"/>
  <c r="O27" i="76"/>
  <c r="P27" i="76" s="1"/>
  <c r="O25" i="76"/>
  <c r="P25" i="76" s="1"/>
  <c r="O23" i="76"/>
  <c r="AG31" i="76"/>
  <c r="AH31" i="76" s="1"/>
  <c r="AG29" i="76"/>
  <c r="AH29" i="76" s="1"/>
  <c r="AG27" i="76"/>
  <c r="AH27" i="76" s="1"/>
  <c r="AG25" i="76"/>
  <c r="AH25" i="76" s="1"/>
  <c r="AG23" i="76"/>
  <c r="AG32" i="76"/>
  <c r="AH32" i="76" s="1"/>
  <c r="AG30" i="76"/>
  <c r="AG28" i="76"/>
  <c r="AH28" i="76" s="1"/>
  <c r="AG26" i="76"/>
  <c r="AH26" i="76" s="1"/>
  <c r="AG24" i="76"/>
  <c r="AH24" i="76" s="1"/>
  <c r="I31" i="76"/>
  <c r="J31" i="76" s="1"/>
  <c r="I29" i="76"/>
  <c r="J29" i="76" s="1"/>
  <c r="I24" i="76"/>
  <c r="J24" i="76" s="1"/>
  <c r="I27" i="76"/>
  <c r="J27" i="76" s="1"/>
  <c r="I25" i="76"/>
  <c r="J25" i="76" s="1"/>
  <c r="I32" i="76"/>
  <c r="I30" i="76"/>
  <c r="I23" i="76"/>
  <c r="I28" i="76"/>
  <c r="J28" i="76" s="1"/>
  <c r="I26" i="76"/>
  <c r="AD31" i="76"/>
  <c r="AE31" i="76" s="1"/>
  <c r="AD29" i="76"/>
  <c r="AE29" i="76" s="1"/>
  <c r="AD27" i="76"/>
  <c r="AE27" i="76" s="1"/>
  <c r="AD25" i="76"/>
  <c r="AE25" i="76" s="1"/>
  <c r="AD23" i="76"/>
  <c r="AD32" i="76"/>
  <c r="AE32" i="76" s="1"/>
  <c r="AD30" i="76"/>
  <c r="AD28" i="76"/>
  <c r="AE28" i="76" s="1"/>
  <c r="AD26" i="76"/>
  <c r="AD24" i="76"/>
  <c r="AE24" i="76" s="1"/>
  <c r="S9" i="32"/>
  <c r="M9" i="32"/>
  <c r="G9" i="32"/>
  <c r="E19" i="100"/>
  <c r="O19" i="100" s="1"/>
  <c r="F19" i="100"/>
  <c r="P19" i="100" s="1"/>
  <c r="J10" i="76"/>
  <c r="O30" i="95"/>
  <c r="P30" i="95"/>
  <c r="E29" i="91"/>
  <c r="L9" i="91"/>
  <c r="I41" i="91"/>
  <c r="I30" i="91"/>
  <c r="I29" i="91"/>
  <c r="F29" i="91"/>
  <c r="J9" i="46"/>
  <c r="B20" i="88"/>
  <c r="E40" i="88" s="1"/>
  <c r="D30" i="88"/>
  <c r="F30" i="88"/>
  <c r="B30" i="88"/>
  <c r="H30" i="88"/>
  <c r="C30" i="88"/>
  <c r="G30" i="88"/>
  <c r="E30" i="88"/>
  <c r="L30" i="88"/>
  <c r="M30" i="88"/>
  <c r="J30" i="88"/>
  <c r="N30" i="88"/>
  <c r="K30" i="88"/>
  <c r="O30" i="88"/>
  <c r="B9" i="88"/>
  <c r="F29" i="88" s="1"/>
  <c r="B19" i="99"/>
  <c r="D20" i="99"/>
  <c r="B19" i="100"/>
  <c r="D19" i="100"/>
  <c r="N19" i="100" s="1"/>
  <c r="B20" i="99"/>
  <c r="E20" i="99"/>
  <c r="C20" i="99"/>
  <c r="G20" i="99"/>
  <c r="F20" i="99"/>
  <c r="J10" i="46"/>
  <c r="K30" i="91"/>
  <c r="J30" i="91"/>
  <c r="B29" i="91"/>
  <c r="D29" i="91"/>
  <c r="C29" i="91"/>
  <c r="B30" i="91"/>
  <c r="E30" i="91"/>
  <c r="B41" i="91"/>
  <c r="E41" i="91"/>
  <c r="H30" i="91"/>
  <c r="F30" i="91"/>
  <c r="F41" i="91"/>
  <c r="D30" i="91"/>
  <c r="K41" i="91"/>
  <c r="C30" i="91"/>
  <c r="J41" i="91"/>
  <c r="J29" i="91"/>
  <c r="H41" i="91"/>
  <c r="H29" i="91"/>
  <c r="D41" i="91"/>
  <c r="K29" i="91"/>
  <c r="C41" i="91"/>
  <c r="B8" i="88"/>
  <c r="AE10" i="76"/>
  <c r="M10" i="76"/>
  <c r="G10" i="76"/>
  <c r="AH10" i="76"/>
  <c r="S10" i="76"/>
  <c r="P10" i="76"/>
  <c r="D9" i="32"/>
  <c r="J9" i="32"/>
  <c r="P9" i="32"/>
  <c r="V9" i="32"/>
  <c r="Y9" i="32"/>
  <c r="G25" i="74"/>
  <c r="D25" i="74"/>
  <c r="G24" i="74"/>
  <c r="D24" i="74"/>
  <c r="G23" i="74"/>
  <c r="D23" i="74"/>
  <c r="G22" i="74"/>
  <c r="D22" i="74"/>
  <c r="G21" i="74"/>
  <c r="D21" i="74"/>
  <c r="G20" i="74"/>
  <c r="D20" i="74"/>
  <c r="C19" i="74"/>
  <c r="B19" i="74"/>
  <c r="G17" i="74"/>
  <c r="D17" i="74"/>
  <c r="G16" i="74"/>
  <c r="D16" i="74"/>
  <c r="G15" i="74"/>
  <c r="D15" i="74"/>
  <c r="G14" i="74"/>
  <c r="D14" i="74"/>
  <c r="G13" i="74"/>
  <c r="D13" i="74"/>
  <c r="G11" i="74"/>
  <c r="D11" i="74"/>
  <c r="G10" i="74"/>
  <c r="D10" i="74"/>
  <c r="G7" i="74"/>
  <c r="G19" i="73"/>
  <c r="D19" i="73"/>
  <c r="G8" i="73"/>
  <c r="G23" i="72"/>
  <c r="D23" i="72"/>
  <c r="G22" i="72"/>
  <c r="D22" i="72"/>
  <c r="G21" i="72"/>
  <c r="D21" i="72"/>
  <c r="G20" i="72"/>
  <c r="D20" i="72"/>
  <c r="G18" i="72"/>
  <c r="D18" i="72"/>
  <c r="G17" i="72"/>
  <c r="D17" i="72"/>
  <c r="G16" i="72"/>
  <c r="D16" i="72"/>
  <c r="G15" i="72"/>
  <c r="D15" i="72"/>
  <c r="G14" i="72"/>
  <c r="D14" i="72"/>
  <c r="G13" i="72"/>
  <c r="D13" i="72"/>
  <c r="G12" i="72"/>
  <c r="D12" i="72"/>
  <c r="G10" i="72"/>
  <c r="D10" i="72"/>
  <c r="G7" i="72"/>
  <c r="G25" i="71"/>
  <c r="D25" i="71"/>
  <c r="G24" i="71"/>
  <c r="D24" i="71"/>
  <c r="G23" i="71"/>
  <c r="D23" i="71"/>
  <c r="G22" i="71"/>
  <c r="D22" i="71"/>
  <c r="G21" i="71"/>
  <c r="D21" i="71"/>
  <c r="G20" i="71"/>
  <c r="D20" i="71"/>
  <c r="C19" i="71"/>
  <c r="D19" i="71" s="1"/>
  <c r="B19" i="71"/>
  <c r="G18" i="71"/>
  <c r="D18" i="71"/>
  <c r="G17" i="71"/>
  <c r="D17" i="71"/>
  <c r="G16" i="71"/>
  <c r="D16" i="71"/>
  <c r="G15" i="71"/>
  <c r="D15" i="71"/>
  <c r="G14" i="71"/>
  <c r="D14" i="71"/>
  <c r="G13" i="71"/>
  <c r="D13" i="71"/>
  <c r="G12" i="71"/>
  <c r="D12" i="71"/>
  <c r="G11" i="71"/>
  <c r="D11" i="71"/>
  <c r="G10" i="71"/>
  <c r="D10" i="71"/>
  <c r="G9" i="71"/>
  <c r="D9" i="71"/>
  <c r="C8" i="71"/>
  <c r="B8" i="71"/>
  <c r="G25" i="70"/>
  <c r="D25" i="70"/>
  <c r="G24" i="70"/>
  <c r="D24" i="70"/>
  <c r="G23" i="70"/>
  <c r="D23" i="70"/>
  <c r="G22" i="70"/>
  <c r="D22" i="70"/>
  <c r="G21" i="70"/>
  <c r="D21" i="70"/>
  <c r="G20" i="70"/>
  <c r="D20" i="70"/>
  <c r="C19" i="70"/>
  <c r="B19" i="70"/>
  <c r="G18" i="70"/>
  <c r="D18" i="70"/>
  <c r="G17" i="70"/>
  <c r="D17" i="70"/>
  <c r="G16" i="70"/>
  <c r="D16" i="70"/>
  <c r="G15" i="70"/>
  <c r="D15" i="70"/>
  <c r="G14" i="70"/>
  <c r="D14" i="70"/>
  <c r="G13" i="70"/>
  <c r="D13" i="70"/>
  <c r="G11" i="70"/>
  <c r="D11" i="70"/>
  <c r="G9" i="70"/>
  <c r="D9" i="70"/>
  <c r="C8" i="70"/>
  <c r="C19" i="28"/>
  <c r="B19" i="28"/>
  <c r="C8" i="28"/>
  <c r="C7" i="28"/>
  <c r="G25" i="28"/>
  <c r="G24" i="28"/>
  <c r="G23" i="28"/>
  <c r="G22" i="28"/>
  <c r="G21" i="28"/>
  <c r="G20" i="28"/>
  <c r="G17" i="28"/>
  <c r="G16" i="28"/>
  <c r="G15" i="28"/>
  <c r="G14" i="28"/>
  <c r="G13" i="28"/>
  <c r="G11" i="28"/>
  <c r="G10" i="28"/>
  <c r="G9" i="28"/>
  <c r="D25" i="28"/>
  <c r="D24" i="28"/>
  <c r="D23" i="28"/>
  <c r="D22" i="28"/>
  <c r="D21" i="28"/>
  <c r="D20" i="28"/>
  <c r="D17" i="28"/>
  <c r="D16" i="28"/>
  <c r="D15" i="28"/>
  <c r="D14" i="28"/>
  <c r="D13" i="28"/>
  <c r="D11" i="28"/>
  <c r="D10" i="28"/>
  <c r="D9" i="28"/>
  <c r="H22" i="76" l="1"/>
  <c r="N22" i="76"/>
  <c r="Q22" i="76"/>
  <c r="J23" i="76"/>
  <c r="I22" i="76"/>
  <c r="G23" i="76"/>
  <c r="F22" i="76"/>
  <c r="AE26" i="76"/>
  <c r="J26" i="76"/>
  <c r="P30" i="76"/>
  <c r="S23" i="76"/>
  <c r="R22" i="76"/>
  <c r="S30" i="76"/>
  <c r="AE23" i="76"/>
  <c r="AD22" i="76"/>
  <c r="AH23" i="76"/>
  <c r="AG22" i="76"/>
  <c r="J30" i="76"/>
  <c r="AF22" i="76"/>
  <c r="P24" i="76"/>
  <c r="P32" i="76"/>
  <c r="L22" i="76"/>
  <c r="M23" i="76"/>
  <c r="S24" i="76"/>
  <c r="S32" i="76"/>
  <c r="M28" i="76"/>
  <c r="M32" i="76"/>
  <c r="P23" i="76"/>
  <c r="O22" i="76"/>
  <c r="AC22" i="76"/>
  <c r="AE30" i="76"/>
  <c r="J32" i="76"/>
  <c r="P26" i="76"/>
  <c r="E22" i="76"/>
  <c r="M31" i="76"/>
  <c r="M25" i="76"/>
  <c r="S26" i="76"/>
  <c r="M24" i="76"/>
  <c r="AH30" i="76"/>
  <c r="P28" i="76"/>
  <c r="S28" i="76"/>
  <c r="K22" i="76"/>
  <c r="B7" i="74"/>
  <c r="C7" i="75"/>
  <c r="D7" i="75" s="1"/>
  <c r="D8" i="74"/>
  <c r="C7" i="74"/>
  <c r="D8" i="73"/>
  <c r="D7" i="73"/>
  <c r="C7" i="72"/>
  <c r="D7" i="72" s="1"/>
  <c r="B7" i="71"/>
  <c r="D8" i="71"/>
  <c r="C7" i="71"/>
  <c r="C7" i="70"/>
  <c r="D7" i="70" s="1"/>
  <c r="G7" i="75"/>
  <c r="G8" i="75"/>
  <c r="G19" i="75"/>
  <c r="G8" i="72"/>
  <c r="G19" i="72"/>
  <c r="M40" i="88"/>
  <c r="L40" i="88"/>
  <c r="N40" i="88"/>
  <c r="C40" i="88"/>
  <c r="J40" i="88"/>
  <c r="B40" i="88"/>
  <c r="O40" i="88"/>
  <c r="D40" i="88"/>
  <c r="F40" i="88"/>
  <c r="K40" i="88"/>
  <c r="G40" i="88"/>
  <c r="H40" i="88"/>
  <c r="I40" i="88"/>
  <c r="C29" i="88"/>
  <c r="E29" i="88"/>
  <c r="D29" i="88"/>
  <c r="B29" i="88"/>
  <c r="G29" i="88"/>
  <c r="I29" i="88"/>
  <c r="H29" i="88"/>
  <c r="J28" i="88"/>
  <c r="D28" i="88"/>
  <c r="K28" i="88"/>
  <c r="B28" i="88"/>
  <c r="M28" i="88"/>
  <c r="N28" i="88"/>
  <c r="L28" i="88"/>
  <c r="O28" i="88"/>
  <c r="J29" i="88"/>
  <c r="N29" i="88"/>
  <c r="K29" i="88"/>
  <c r="O29" i="88"/>
  <c r="L29" i="88"/>
  <c r="M29" i="88"/>
  <c r="E19" i="99"/>
  <c r="G19" i="99"/>
  <c r="F19" i="99"/>
  <c r="D8" i="75"/>
  <c r="D19" i="75"/>
  <c r="D19" i="74"/>
  <c r="G8" i="74"/>
  <c r="G19" i="74"/>
  <c r="G7" i="73"/>
  <c r="D8" i="72"/>
  <c r="D19" i="72"/>
  <c r="G7" i="71"/>
  <c r="G8" i="71"/>
  <c r="G19" i="71"/>
  <c r="D8" i="70"/>
  <c r="D19" i="70"/>
  <c r="G7" i="70"/>
  <c r="G8" i="70"/>
  <c r="G19" i="70"/>
  <c r="D7" i="28"/>
  <c r="G8" i="28"/>
  <c r="G19" i="28"/>
  <c r="F28" i="88"/>
  <c r="I28" i="88"/>
  <c r="E28" i="88"/>
  <c r="H28" i="88"/>
  <c r="G28" i="88"/>
  <c r="C28" i="88"/>
  <c r="G7" i="28"/>
  <c r="D19" i="28"/>
  <c r="D8" i="28"/>
  <c r="F27" i="45"/>
  <c r="B27" i="45"/>
  <c r="F25" i="45"/>
  <c r="B25" i="45"/>
  <c r="F24" i="45"/>
  <c r="B24" i="45"/>
  <c r="F19" i="45"/>
  <c r="B19" i="45"/>
  <c r="F18" i="45"/>
  <c r="F16" i="45"/>
  <c r="F15" i="45"/>
  <c r="B15" i="45"/>
  <c r="F13" i="45"/>
  <c r="B13" i="45"/>
  <c r="F12" i="45"/>
  <c r="B12" i="45"/>
  <c r="F11" i="45"/>
  <c r="B11" i="45"/>
  <c r="F27" i="44"/>
  <c r="B27" i="44"/>
  <c r="F26" i="44"/>
  <c r="B26" i="44"/>
  <c r="F25" i="44"/>
  <c r="B25" i="44"/>
  <c r="F24" i="44"/>
  <c r="B24" i="44"/>
  <c r="F23" i="44"/>
  <c r="B23" i="44"/>
  <c r="F22" i="44"/>
  <c r="F9" i="44" s="1"/>
  <c r="B22" i="44"/>
  <c r="I21" i="44"/>
  <c r="H21" i="44"/>
  <c r="G21" i="44"/>
  <c r="E21" i="44"/>
  <c r="D21" i="44"/>
  <c r="C21" i="44"/>
  <c r="B21" i="44"/>
  <c r="B41" i="44" s="1"/>
  <c r="B19" i="44"/>
  <c r="B18" i="44"/>
  <c r="B16" i="44"/>
  <c r="B15" i="44"/>
  <c r="B13" i="44"/>
  <c r="B12" i="44"/>
  <c r="B9" i="44" s="1"/>
  <c r="B29" i="44" s="1"/>
  <c r="B11" i="44"/>
  <c r="I10" i="44"/>
  <c r="H10" i="44"/>
  <c r="G10" i="44"/>
  <c r="I9" i="44"/>
  <c r="H9" i="44"/>
  <c r="G9" i="44"/>
  <c r="E9" i="44"/>
  <c r="E10" i="44" s="1"/>
  <c r="D9" i="44"/>
  <c r="D10" i="44" s="1"/>
  <c r="C9" i="44"/>
  <c r="C10" i="44" s="1"/>
  <c r="F27" i="43"/>
  <c r="B27" i="43"/>
  <c r="F26" i="43"/>
  <c r="B26" i="43"/>
  <c r="B25" i="43"/>
  <c r="B24" i="43"/>
  <c r="F23" i="43"/>
  <c r="B23" i="43"/>
  <c r="F22" i="43"/>
  <c r="B22" i="43"/>
  <c r="E21" i="43"/>
  <c r="E10" i="43" s="1"/>
  <c r="D21" i="43"/>
  <c r="D10" i="43" s="1"/>
  <c r="C21" i="43"/>
  <c r="C10" i="43" s="1"/>
  <c r="F19" i="43"/>
  <c r="B19" i="43"/>
  <c r="F18" i="43"/>
  <c r="F16" i="43"/>
  <c r="F15" i="43"/>
  <c r="B15" i="43"/>
  <c r="B14" i="43"/>
  <c r="F13" i="43"/>
  <c r="B13" i="43"/>
  <c r="F12" i="43"/>
  <c r="F11" i="43"/>
  <c r="B11" i="43"/>
  <c r="F27" i="42"/>
  <c r="B27" i="42"/>
  <c r="F26" i="42"/>
  <c r="B26" i="42"/>
  <c r="B25" i="42"/>
  <c r="F23" i="42"/>
  <c r="F22" i="42"/>
  <c r="B22" i="42"/>
  <c r="I21" i="42"/>
  <c r="H21" i="42"/>
  <c r="G21" i="42"/>
  <c r="F20" i="42"/>
  <c r="B20" i="42"/>
  <c r="F19" i="42"/>
  <c r="B19" i="42"/>
  <c r="F18" i="42"/>
  <c r="B18" i="42"/>
  <c r="F17" i="42"/>
  <c r="B17" i="42"/>
  <c r="F16" i="42"/>
  <c r="B16" i="42"/>
  <c r="F15" i="42"/>
  <c r="B15" i="42"/>
  <c r="F14" i="42"/>
  <c r="F13" i="42"/>
  <c r="B13" i="42"/>
  <c r="F12" i="42"/>
  <c r="B12" i="42"/>
  <c r="F11" i="42"/>
  <c r="I10" i="42"/>
  <c r="H10" i="42"/>
  <c r="G10" i="42"/>
  <c r="I9" i="42"/>
  <c r="H9" i="42"/>
  <c r="G9" i="42"/>
  <c r="F27" i="41"/>
  <c r="B27" i="41"/>
  <c r="F26" i="41"/>
  <c r="B26" i="41"/>
  <c r="F25" i="41"/>
  <c r="B25" i="41"/>
  <c r="F24" i="41"/>
  <c r="B24" i="41"/>
  <c r="F23" i="41"/>
  <c r="B23" i="41"/>
  <c r="F22" i="41"/>
  <c r="B22" i="41"/>
  <c r="I21" i="41"/>
  <c r="H21" i="41"/>
  <c r="G21" i="41"/>
  <c r="E21" i="41"/>
  <c r="D21" i="41"/>
  <c r="C21" i="41"/>
  <c r="F20" i="41"/>
  <c r="B20" i="41"/>
  <c r="F19" i="41"/>
  <c r="B19" i="41"/>
  <c r="F18" i="41"/>
  <c r="B18" i="41"/>
  <c r="F17" i="41"/>
  <c r="B17" i="41"/>
  <c r="F16" i="41"/>
  <c r="B16" i="41"/>
  <c r="F15" i="41"/>
  <c r="B15" i="41"/>
  <c r="F14" i="41"/>
  <c r="B14" i="41"/>
  <c r="F13" i="41"/>
  <c r="B13" i="41"/>
  <c r="F12" i="41"/>
  <c r="B12" i="41"/>
  <c r="F11" i="41"/>
  <c r="B11" i="41"/>
  <c r="I10" i="41"/>
  <c r="H10" i="41"/>
  <c r="G10" i="41"/>
  <c r="E10" i="41"/>
  <c r="D10" i="41"/>
  <c r="C10" i="41"/>
  <c r="I9" i="41"/>
  <c r="H9" i="41"/>
  <c r="G9" i="41"/>
  <c r="E9" i="41"/>
  <c r="D9" i="41"/>
  <c r="D29" i="41" s="1"/>
  <c r="C9" i="41"/>
  <c r="B9" i="41"/>
  <c r="B29" i="41" s="1"/>
  <c r="B27" i="46"/>
  <c r="B26" i="46"/>
  <c r="B25" i="46"/>
  <c r="B24" i="46"/>
  <c r="B23" i="46"/>
  <c r="B22" i="46"/>
  <c r="I21" i="46"/>
  <c r="H21" i="46"/>
  <c r="G21" i="46"/>
  <c r="E21" i="46"/>
  <c r="E10" i="46" s="1"/>
  <c r="D21" i="46"/>
  <c r="D10" i="46" s="1"/>
  <c r="C21" i="46"/>
  <c r="C10" i="46" s="1"/>
  <c r="B20" i="46"/>
  <c r="B19" i="46"/>
  <c r="B18" i="46"/>
  <c r="G37" i="46"/>
  <c r="B17" i="46"/>
  <c r="B16" i="46"/>
  <c r="E36" i="46" s="1"/>
  <c r="B15" i="46"/>
  <c r="E35" i="46" s="1"/>
  <c r="B13" i="46"/>
  <c r="B11" i="46"/>
  <c r="I10" i="46"/>
  <c r="H10" i="46"/>
  <c r="G10" i="46"/>
  <c r="I9" i="46"/>
  <c r="H9" i="46"/>
  <c r="G9" i="46"/>
  <c r="B27" i="22"/>
  <c r="B26" i="22"/>
  <c r="B25" i="22"/>
  <c r="B24" i="22"/>
  <c r="B23" i="22"/>
  <c r="B22" i="22"/>
  <c r="F27" i="22"/>
  <c r="F26" i="22"/>
  <c r="F25" i="22"/>
  <c r="F24" i="22"/>
  <c r="F23" i="22"/>
  <c r="F22" i="22"/>
  <c r="J27" i="22"/>
  <c r="J26" i="22"/>
  <c r="J25" i="22"/>
  <c r="J24" i="22"/>
  <c r="J23" i="22"/>
  <c r="J22" i="22"/>
  <c r="J11" i="22"/>
  <c r="J20" i="22"/>
  <c r="J19" i="22"/>
  <c r="J18" i="22"/>
  <c r="J17" i="22"/>
  <c r="J16" i="22"/>
  <c r="J15" i="22"/>
  <c r="J14" i="22"/>
  <c r="J13" i="22"/>
  <c r="J12" i="22"/>
  <c r="F20" i="22"/>
  <c r="F19" i="22"/>
  <c r="F18" i="22"/>
  <c r="F17" i="22"/>
  <c r="F16" i="22"/>
  <c r="F15" i="22"/>
  <c r="F14" i="22"/>
  <c r="F13" i="22"/>
  <c r="F12" i="22"/>
  <c r="F11" i="22"/>
  <c r="B20" i="22"/>
  <c r="B19" i="22"/>
  <c r="B18" i="22"/>
  <c r="B17" i="22"/>
  <c r="B16" i="22"/>
  <c r="B15" i="22"/>
  <c r="B14" i="22"/>
  <c r="B13" i="22"/>
  <c r="B12" i="22"/>
  <c r="B11" i="22"/>
  <c r="C21" i="22"/>
  <c r="D21" i="22"/>
  <c r="E21" i="22"/>
  <c r="F21" i="22"/>
  <c r="F41" i="22" s="1"/>
  <c r="G21" i="22"/>
  <c r="H21" i="22"/>
  <c r="H41" i="22" s="1"/>
  <c r="I21" i="22"/>
  <c r="J21" i="22"/>
  <c r="K21" i="22"/>
  <c r="L21" i="22"/>
  <c r="M21" i="22"/>
  <c r="B21" i="22"/>
  <c r="B41" i="22" s="1"/>
  <c r="C10" i="22"/>
  <c r="D10" i="22"/>
  <c r="E10" i="22"/>
  <c r="G10" i="22"/>
  <c r="H10" i="22"/>
  <c r="I10" i="22"/>
  <c r="K10" i="22"/>
  <c r="L10" i="22"/>
  <c r="M10" i="22"/>
  <c r="C9" i="22"/>
  <c r="D9" i="22"/>
  <c r="E9" i="22"/>
  <c r="G9" i="22"/>
  <c r="H9" i="22"/>
  <c r="I9" i="22"/>
  <c r="K9" i="22"/>
  <c r="L9" i="22"/>
  <c r="M9" i="22"/>
  <c r="D7" i="74" l="1"/>
  <c r="D7" i="71"/>
  <c r="G41" i="22"/>
  <c r="G32" i="22"/>
  <c r="F32" i="22"/>
  <c r="I32" i="22"/>
  <c r="H32" i="22"/>
  <c r="G36" i="22"/>
  <c r="F36" i="22"/>
  <c r="I36" i="22"/>
  <c r="H36" i="22"/>
  <c r="G40" i="22"/>
  <c r="F40" i="22"/>
  <c r="I40" i="22"/>
  <c r="H40" i="22"/>
  <c r="G45" i="22"/>
  <c r="F45" i="22"/>
  <c r="I45" i="22"/>
  <c r="H45" i="22"/>
  <c r="G33" i="22"/>
  <c r="F33" i="22"/>
  <c r="I33" i="22"/>
  <c r="H33" i="22"/>
  <c r="G37" i="22"/>
  <c r="F37" i="22"/>
  <c r="I37" i="22"/>
  <c r="H37" i="22"/>
  <c r="G42" i="22"/>
  <c r="F42" i="22"/>
  <c r="I42" i="22"/>
  <c r="H42" i="22"/>
  <c r="G46" i="22"/>
  <c r="F46" i="22"/>
  <c r="I46" i="22"/>
  <c r="H46" i="22"/>
  <c r="I41" i="22"/>
  <c r="G34" i="22"/>
  <c r="F34" i="22"/>
  <c r="I34" i="22"/>
  <c r="H34" i="22"/>
  <c r="G38" i="22"/>
  <c r="F38" i="22"/>
  <c r="I38" i="22"/>
  <c r="H38" i="22"/>
  <c r="G43" i="22"/>
  <c r="F43" i="22"/>
  <c r="I43" i="22"/>
  <c r="H43" i="22"/>
  <c r="G47" i="22"/>
  <c r="F47" i="22"/>
  <c r="I47" i="22"/>
  <c r="H47" i="22"/>
  <c r="D41" i="22"/>
  <c r="L41" i="22" s="1"/>
  <c r="G31" i="22"/>
  <c r="F31" i="22"/>
  <c r="I31" i="22"/>
  <c r="H31" i="22"/>
  <c r="G35" i="22"/>
  <c r="F35" i="22"/>
  <c r="I35" i="22"/>
  <c r="H35" i="22"/>
  <c r="G39" i="22"/>
  <c r="F39" i="22"/>
  <c r="I39" i="22"/>
  <c r="H39" i="22"/>
  <c r="G44" i="22"/>
  <c r="F44" i="22"/>
  <c r="I44" i="22"/>
  <c r="H44" i="22"/>
  <c r="C41" i="22"/>
  <c r="C43" i="22"/>
  <c r="K43" i="22" s="1"/>
  <c r="B43" i="22"/>
  <c r="E43" i="22"/>
  <c r="M43" i="22" s="1"/>
  <c r="D43" i="22"/>
  <c r="E47" i="22"/>
  <c r="M47" i="22" s="1"/>
  <c r="D47" i="22"/>
  <c r="C47" i="22"/>
  <c r="K47" i="22" s="1"/>
  <c r="B47" i="22"/>
  <c r="E44" i="22"/>
  <c r="M44" i="22" s="1"/>
  <c r="D44" i="22"/>
  <c r="C44" i="22"/>
  <c r="K44" i="22" s="1"/>
  <c r="B44" i="22"/>
  <c r="E41" i="22"/>
  <c r="M41" i="22" s="1"/>
  <c r="D45" i="22"/>
  <c r="C45" i="22"/>
  <c r="K45" i="22" s="1"/>
  <c r="B45" i="22"/>
  <c r="E45" i="22"/>
  <c r="M45" i="22" s="1"/>
  <c r="D42" i="22"/>
  <c r="C42" i="22"/>
  <c r="K42" i="22" s="1"/>
  <c r="B42" i="22"/>
  <c r="E42" i="22"/>
  <c r="M42" i="22" s="1"/>
  <c r="B46" i="22"/>
  <c r="E46" i="22"/>
  <c r="M46" i="22" s="1"/>
  <c r="D46" i="22"/>
  <c r="C46" i="22"/>
  <c r="K46" i="22" s="1"/>
  <c r="C34" i="22"/>
  <c r="K34" i="22" s="1"/>
  <c r="B34" i="22"/>
  <c r="E34" i="22"/>
  <c r="M34" i="22" s="1"/>
  <c r="D34" i="22"/>
  <c r="L34" i="22" s="1"/>
  <c r="B38" i="22"/>
  <c r="E38" i="22"/>
  <c r="M38" i="22" s="1"/>
  <c r="D38" i="22"/>
  <c r="C38" i="22"/>
  <c r="K38" i="22" s="1"/>
  <c r="B10" i="22"/>
  <c r="B30" i="22" s="1"/>
  <c r="E31" i="22"/>
  <c r="M31" i="22" s="1"/>
  <c r="D31" i="22"/>
  <c r="C31" i="22"/>
  <c r="B31" i="22"/>
  <c r="E35" i="22"/>
  <c r="M35" i="22" s="1"/>
  <c r="D35" i="22"/>
  <c r="C35" i="22"/>
  <c r="B35" i="22"/>
  <c r="E39" i="22"/>
  <c r="M39" i="22" s="1"/>
  <c r="D39" i="22"/>
  <c r="C39" i="22"/>
  <c r="B39" i="22"/>
  <c r="E30" i="22"/>
  <c r="E32" i="22"/>
  <c r="B32" i="22"/>
  <c r="D32" i="22"/>
  <c r="L32" i="22" s="1"/>
  <c r="C32" i="22"/>
  <c r="K32" i="22" s="1"/>
  <c r="E36" i="22"/>
  <c r="D36" i="22"/>
  <c r="L36" i="22" s="1"/>
  <c r="C36" i="22"/>
  <c r="B36" i="22"/>
  <c r="C40" i="22"/>
  <c r="B40" i="22"/>
  <c r="E40" i="22"/>
  <c r="D40" i="22"/>
  <c r="L40" i="22" s="1"/>
  <c r="D30" i="22"/>
  <c r="B33" i="22"/>
  <c r="E33" i="22"/>
  <c r="D33" i="22"/>
  <c r="L33" i="22" s="1"/>
  <c r="C33" i="22"/>
  <c r="K33" i="22" s="1"/>
  <c r="D37" i="22"/>
  <c r="L37" i="22" s="1"/>
  <c r="C37" i="22"/>
  <c r="K37" i="22" s="1"/>
  <c r="B37" i="22"/>
  <c r="E37" i="22"/>
  <c r="M37" i="22" s="1"/>
  <c r="G35" i="45"/>
  <c r="F35" i="45"/>
  <c r="I35" i="45"/>
  <c r="H35" i="45"/>
  <c r="G43" i="45"/>
  <c r="F43" i="45"/>
  <c r="I43" i="45"/>
  <c r="H43" i="45"/>
  <c r="F45" i="45"/>
  <c r="I45" i="45"/>
  <c r="H45" i="45"/>
  <c r="G45" i="45"/>
  <c r="F31" i="45"/>
  <c r="I31" i="45"/>
  <c r="H31" i="45"/>
  <c r="G31" i="45"/>
  <c r="F33" i="45"/>
  <c r="I33" i="45"/>
  <c r="H33" i="45"/>
  <c r="G33" i="45"/>
  <c r="F36" i="45"/>
  <c r="I36" i="45"/>
  <c r="H36" i="45"/>
  <c r="G36" i="45"/>
  <c r="G39" i="45"/>
  <c r="F39" i="45"/>
  <c r="I39" i="45"/>
  <c r="H39" i="45"/>
  <c r="F46" i="45"/>
  <c r="F34" i="45"/>
  <c r="F37" i="45"/>
  <c r="F44" i="45"/>
  <c r="I44" i="45"/>
  <c r="H44" i="45"/>
  <c r="G44" i="45"/>
  <c r="G32" i="45"/>
  <c r="F32" i="45"/>
  <c r="I32" i="45"/>
  <c r="H32" i="45"/>
  <c r="F38" i="45"/>
  <c r="I38" i="45"/>
  <c r="H38" i="45"/>
  <c r="G38" i="45"/>
  <c r="F42" i="45"/>
  <c r="G47" i="45"/>
  <c r="F47" i="45"/>
  <c r="I47" i="45"/>
  <c r="H47" i="45"/>
  <c r="E44" i="45"/>
  <c r="M44" i="45" s="1"/>
  <c r="D44" i="45"/>
  <c r="L44" i="45" s="1"/>
  <c r="C44" i="45"/>
  <c r="K44" i="45" s="1"/>
  <c r="B44" i="45"/>
  <c r="B46" i="45"/>
  <c r="B43" i="45"/>
  <c r="D45" i="45"/>
  <c r="C45" i="45"/>
  <c r="K45" i="45" s="1"/>
  <c r="B45" i="45"/>
  <c r="E45" i="45"/>
  <c r="M45" i="45" s="1"/>
  <c r="E47" i="45"/>
  <c r="D47" i="45"/>
  <c r="L47" i="45" s="1"/>
  <c r="C47" i="45"/>
  <c r="B47" i="45"/>
  <c r="C32" i="45"/>
  <c r="K32" i="45" s="1"/>
  <c r="B32" i="45"/>
  <c r="E32" i="45"/>
  <c r="M32" i="45" s="1"/>
  <c r="D32" i="45"/>
  <c r="L32" i="45" s="1"/>
  <c r="B34" i="45"/>
  <c r="B36" i="45"/>
  <c r="B38" i="45"/>
  <c r="E31" i="45"/>
  <c r="M31" i="45" s="1"/>
  <c r="D31" i="45"/>
  <c r="L31" i="45" s="1"/>
  <c r="C31" i="45"/>
  <c r="K31" i="45" s="1"/>
  <c r="B31" i="45"/>
  <c r="B33" i="45"/>
  <c r="E33" i="45"/>
  <c r="M33" i="45" s="1"/>
  <c r="D33" i="45"/>
  <c r="L33" i="45" s="1"/>
  <c r="C33" i="45"/>
  <c r="K33" i="45" s="1"/>
  <c r="C35" i="45"/>
  <c r="K35" i="45" s="1"/>
  <c r="B35" i="45"/>
  <c r="E35" i="45"/>
  <c r="M35" i="45" s="1"/>
  <c r="D35" i="45"/>
  <c r="L35" i="45" s="1"/>
  <c r="B37" i="45"/>
  <c r="E39" i="45"/>
  <c r="M39" i="45" s="1"/>
  <c r="D39" i="45"/>
  <c r="L39" i="45" s="1"/>
  <c r="C39" i="45"/>
  <c r="K39" i="45" s="1"/>
  <c r="B39" i="45"/>
  <c r="D41" i="44"/>
  <c r="H43" i="44"/>
  <c r="G43" i="44"/>
  <c r="F43" i="44"/>
  <c r="I43" i="44"/>
  <c r="H45" i="44"/>
  <c r="G45" i="44"/>
  <c r="F45" i="44"/>
  <c r="I45" i="44"/>
  <c r="H47" i="44"/>
  <c r="G47" i="44"/>
  <c r="F47" i="44"/>
  <c r="I47" i="44"/>
  <c r="F21" i="44"/>
  <c r="F41" i="44" s="1"/>
  <c r="H42" i="44"/>
  <c r="G42" i="44"/>
  <c r="F42" i="44"/>
  <c r="I42" i="44"/>
  <c r="H44" i="44"/>
  <c r="G44" i="44"/>
  <c r="F44" i="44"/>
  <c r="I44" i="44"/>
  <c r="H46" i="44"/>
  <c r="G46" i="44"/>
  <c r="F46" i="44"/>
  <c r="I46" i="44"/>
  <c r="C41" i="44"/>
  <c r="D43" i="44"/>
  <c r="L43" i="44" s="1"/>
  <c r="C43" i="44"/>
  <c r="B43" i="44"/>
  <c r="E43" i="44"/>
  <c r="E45" i="44"/>
  <c r="M45" i="44" s="1"/>
  <c r="D45" i="44"/>
  <c r="L45" i="44" s="1"/>
  <c r="C45" i="44"/>
  <c r="K45" i="44" s="1"/>
  <c r="B45" i="44"/>
  <c r="B47" i="44"/>
  <c r="E47" i="44"/>
  <c r="D47" i="44"/>
  <c r="L47" i="44" s="1"/>
  <c r="C47" i="44"/>
  <c r="E41" i="44"/>
  <c r="E42" i="44"/>
  <c r="D42" i="44"/>
  <c r="L42" i="44" s="1"/>
  <c r="C42" i="44"/>
  <c r="B42" i="44"/>
  <c r="B44" i="44"/>
  <c r="E44" i="44"/>
  <c r="M44" i="44" s="1"/>
  <c r="D44" i="44"/>
  <c r="L44" i="44" s="1"/>
  <c r="C44" i="44"/>
  <c r="K44" i="44" s="1"/>
  <c r="C46" i="44"/>
  <c r="B46" i="44"/>
  <c r="E46" i="44"/>
  <c r="D46" i="44"/>
  <c r="L46" i="44" s="1"/>
  <c r="E33" i="44"/>
  <c r="M33" i="44" s="1"/>
  <c r="D33" i="44"/>
  <c r="L33" i="44" s="1"/>
  <c r="C33" i="44"/>
  <c r="K33" i="44" s="1"/>
  <c r="B33" i="44"/>
  <c r="C29" i="44"/>
  <c r="B34" i="44"/>
  <c r="E38" i="44"/>
  <c r="M38" i="44" s="1"/>
  <c r="D38" i="44"/>
  <c r="L38" i="44" s="1"/>
  <c r="C38" i="44"/>
  <c r="K38" i="44" s="1"/>
  <c r="B38" i="44"/>
  <c r="D39" i="44"/>
  <c r="L39" i="44" s="1"/>
  <c r="C39" i="44"/>
  <c r="K39" i="44" s="1"/>
  <c r="B39" i="44"/>
  <c r="E39" i="44"/>
  <c r="M39" i="44" s="1"/>
  <c r="D29" i="44"/>
  <c r="D31" i="44"/>
  <c r="L31" i="44" s="1"/>
  <c r="C31" i="44"/>
  <c r="K31" i="44" s="1"/>
  <c r="B31" i="44"/>
  <c r="E31" i="44"/>
  <c r="M31" i="44" s="1"/>
  <c r="B35" i="44"/>
  <c r="E35" i="44"/>
  <c r="M35" i="44" s="1"/>
  <c r="D35" i="44"/>
  <c r="L35" i="44" s="1"/>
  <c r="C35" i="44"/>
  <c r="K35" i="44" s="1"/>
  <c r="E29" i="44"/>
  <c r="B32" i="44"/>
  <c r="E32" i="44"/>
  <c r="M32" i="44" s="1"/>
  <c r="D32" i="44"/>
  <c r="L32" i="44" s="1"/>
  <c r="C32" i="44"/>
  <c r="K32" i="44" s="1"/>
  <c r="D36" i="44"/>
  <c r="L36" i="44" s="1"/>
  <c r="C36" i="44"/>
  <c r="K36" i="44" s="1"/>
  <c r="B36" i="44"/>
  <c r="E36" i="44"/>
  <c r="M36" i="44" s="1"/>
  <c r="B40" i="44"/>
  <c r="G29" i="44"/>
  <c r="F29" i="44"/>
  <c r="I29" i="44"/>
  <c r="H29" i="44"/>
  <c r="B37" i="44"/>
  <c r="F38" i="43"/>
  <c r="I38" i="43"/>
  <c r="H38" i="43"/>
  <c r="G38" i="43"/>
  <c r="G33" i="43"/>
  <c r="F33" i="43"/>
  <c r="I33" i="43"/>
  <c r="H33" i="43"/>
  <c r="G35" i="43"/>
  <c r="F35" i="43"/>
  <c r="I35" i="43"/>
  <c r="H35" i="43"/>
  <c r="G43" i="43"/>
  <c r="F43" i="43"/>
  <c r="I43" i="43"/>
  <c r="H43" i="43"/>
  <c r="F45" i="43"/>
  <c r="G47" i="43"/>
  <c r="F47" i="43"/>
  <c r="I47" i="43"/>
  <c r="H47" i="43"/>
  <c r="G31" i="43"/>
  <c r="F31" i="43"/>
  <c r="I31" i="43"/>
  <c r="H31" i="43"/>
  <c r="F36" i="43"/>
  <c r="I36" i="43"/>
  <c r="H36" i="43"/>
  <c r="G36" i="43"/>
  <c r="G39" i="43"/>
  <c r="F39" i="43"/>
  <c r="I39" i="43"/>
  <c r="H39" i="43"/>
  <c r="F32" i="43"/>
  <c r="I32" i="43"/>
  <c r="H32" i="43"/>
  <c r="G32" i="43"/>
  <c r="F34" i="43"/>
  <c r="F37" i="43"/>
  <c r="F40" i="43"/>
  <c r="F21" i="43"/>
  <c r="F41" i="43" s="1"/>
  <c r="G42" i="43"/>
  <c r="F42" i="43"/>
  <c r="I42" i="43"/>
  <c r="H42" i="43"/>
  <c r="F44" i="43"/>
  <c r="G46" i="43"/>
  <c r="F46" i="43"/>
  <c r="I46" i="43"/>
  <c r="H46" i="43"/>
  <c r="D42" i="43"/>
  <c r="C42" i="43"/>
  <c r="B42" i="43"/>
  <c r="E42" i="43"/>
  <c r="E44" i="43"/>
  <c r="D44" i="43"/>
  <c r="B44" i="43"/>
  <c r="C44" i="43"/>
  <c r="B46" i="43"/>
  <c r="E46" i="43"/>
  <c r="C46" i="43"/>
  <c r="D46" i="43"/>
  <c r="L46" i="43" s="1"/>
  <c r="C43" i="43"/>
  <c r="B43" i="43"/>
  <c r="D43" i="43"/>
  <c r="L43" i="43" s="1"/>
  <c r="E43" i="43"/>
  <c r="M43" i="43" s="1"/>
  <c r="D45" i="43"/>
  <c r="C45" i="43"/>
  <c r="B45" i="43"/>
  <c r="E45" i="43"/>
  <c r="E47" i="43"/>
  <c r="D47" i="43"/>
  <c r="L47" i="43" s="1"/>
  <c r="B47" i="43"/>
  <c r="C47" i="43"/>
  <c r="K47" i="43" s="1"/>
  <c r="B32" i="43"/>
  <c r="D34" i="43"/>
  <c r="C34" i="43"/>
  <c r="B34" i="43"/>
  <c r="E34" i="43"/>
  <c r="B36" i="43"/>
  <c r="B38" i="43"/>
  <c r="B40" i="43"/>
  <c r="E31" i="43"/>
  <c r="M31" i="43" s="1"/>
  <c r="D31" i="43"/>
  <c r="L31" i="43" s="1"/>
  <c r="C31" i="43"/>
  <c r="K31" i="43" s="1"/>
  <c r="B31" i="43"/>
  <c r="B33" i="43"/>
  <c r="E33" i="43"/>
  <c r="M33" i="43" s="1"/>
  <c r="D33" i="43"/>
  <c r="L33" i="43" s="1"/>
  <c r="C33" i="43"/>
  <c r="K33" i="43" s="1"/>
  <c r="C35" i="43"/>
  <c r="K35" i="43" s="1"/>
  <c r="B35" i="43"/>
  <c r="E35" i="43"/>
  <c r="M35" i="43" s="1"/>
  <c r="D35" i="43"/>
  <c r="L35" i="43" s="1"/>
  <c r="B37" i="43"/>
  <c r="E39" i="43"/>
  <c r="M39" i="43" s="1"/>
  <c r="D39" i="43"/>
  <c r="L39" i="43" s="1"/>
  <c r="C39" i="43"/>
  <c r="K39" i="43" s="1"/>
  <c r="B39" i="43"/>
  <c r="H31" i="42"/>
  <c r="G31" i="42"/>
  <c r="F31" i="42"/>
  <c r="I31" i="42"/>
  <c r="F44" i="42"/>
  <c r="H34" i="42"/>
  <c r="G34" i="42"/>
  <c r="F34" i="42"/>
  <c r="I34" i="42"/>
  <c r="H36" i="42"/>
  <c r="G36" i="42"/>
  <c r="F36" i="42"/>
  <c r="I36" i="42"/>
  <c r="H38" i="42"/>
  <c r="G38" i="42"/>
  <c r="I38" i="42"/>
  <c r="F38" i="42"/>
  <c r="H40" i="42"/>
  <c r="G40" i="42"/>
  <c r="F40" i="42"/>
  <c r="I40" i="42"/>
  <c r="I42" i="42"/>
  <c r="H42" i="42"/>
  <c r="G42" i="42"/>
  <c r="F42" i="42"/>
  <c r="G33" i="42"/>
  <c r="I33" i="42"/>
  <c r="F33" i="42"/>
  <c r="H33" i="42"/>
  <c r="I46" i="42"/>
  <c r="H46" i="42"/>
  <c r="G46" i="42"/>
  <c r="F46" i="42"/>
  <c r="I32" i="42"/>
  <c r="G32" i="42"/>
  <c r="H32" i="42"/>
  <c r="F32" i="42"/>
  <c r="F21" i="42"/>
  <c r="F41" i="42" s="1"/>
  <c r="I43" i="42"/>
  <c r="H43" i="42"/>
  <c r="G43" i="42"/>
  <c r="F43" i="42"/>
  <c r="F45" i="42"/>
  <c r="I47" i="42"/>
  <c r="H47" i="42"/>
  <c r="G47" i="42"/>
  <c r="F47" i="42"/>
  <c r="I35" i="42"/>
  <c r="H35" i="42"/>
  <c r="G35" i="42"/>
  <c r="F35" i="42"/>
  <c r="H37" i="42"/>
  <c r="G37" i="42"/>
  <c r="I37" i="42"/>
  <c r="F37" i="42"/>
  <c r="I39" i="42"/>
  <c r="H39" i="42"/>
  <c r="G39" i="42"/>
  <c r="F39" i="42"/>
  <c r="B21" i="42"/>
  <c r="B41" i="42" s="1"/>
  <c r="B42" i="42"/>
  <c r="E42" i="42"/>
  <c r="D42" i="42"/>
  <c r="L42" i="42" s="1"/>
  <c r="C42" i="42"/>
  <c r="D46" i="42"/>
  <c r="L46" i="42" s="1"/>
  <c r="C46" i="42"/>
  <c r="B46" i="42"/>
  <c r="E46" i="42"/>
  <c r="B9" i="42"/>
  <c r="B43" i="42"/>
  <c r="C47" i="42"/>
  <c r="K47" i="42" s="1"/>
  <c r="B47" i="42"/>
  <c r="E47" i="42"/>
  <c r="D47" i="42"/>
  <c r="L47" i="42" s="1"/>
  <c r="B45" i="42"/>
  <c r="E45" i="42"/>
  <c r="D45" i="42"/>
  <c r="C45" i="42"/>
  <c r="E41" i="42"/>
  <c r="B44" i="42"/>
  <c r="B31" i="42"/>
  <c r="D33" i="42"/>
  <c r="C33" i="42"/>
  <c r="K33" i="42" s="1"/>
  <c r="B33" i="42"/>
  <c r="E33" i="42"/>
  <c r="M33" i="42" s="1"/>
  <c r="E35" i="42"/>
  <c r="D35" i="42"/>
  <c r="L35" i="42" s="1"/>
  <c r="C35" i="42"/>
  <c r="B35" i="42"/>
  <c r="B37" i="42"/>
  <c r="E37" i="42"/>
  <c r="M37" i="42" s="1"/>
  <c r="D37" i="42"/>
  <c r="L37" i="42" s="1"/>
  <c r="C37" i="42"/>
  <c r="K37" i="42" s="1"/>
  <c r="C39" i="42"/>
  <c r="B39" i="42"/>
  <c r="E39" i="42"/>
  <c r="M39" i="42" s="1"/>
  <c r="D39" i="42"/>
  <c r="L39" i="42" s="1"/>
  <c r="E32" i="42"/>
  <c r="M32" i="42" s="1"/>
  <c r="D32" i="42"/>
  <c r="L32" i="42" s="1"/>
  <c r="C32" i="42"/>
  <c r="B32" i="42"/>
  <c r="B34" i="42"/>
  <c r="C36" i="42"/>
  <c r="B36" i="42"/>
  <c r="E36" i="42"/>
  <c r="M36" i="42" s="1"/>
  <c r="D36" i="42"/>
  <c r="L36" i="42" s="1"/>
  <c r="D38" i="42"/>
  <c r="L38" i="42" s="1"/>
  <c r="C38" i="42"/>
  <c r="K38" i="42" s="1"/>
  <c r="B38" i="42"/>
  <c r="E38" i="42"/>
  <c r="M38" i="42" s="1"/>
  <c r="E40" i="42"/>
  <c r="M40" i="42" s="1"/>
  <c r="D40" i="42"/>
  <c r="L40" i="42" s="1"/>
  <c r="C40" i="42"/>
  <c r="B40" i="42"/>
  <c r="F31" i="41"/>
  <c r="I31" i="41"/>
  <c r="H31" i="41"/>
  <c r="G31" i="41"/>
  <c r="F33" i="41"/>
  <c r="I33" i="41"/>
  <c r="H33" i="41"/>
  <c r="G33" i="41"/>
  <c r="F37" i="41"/>
  <c r="I37" i="41"/>
  <c r="H37" i="41"/>
  <c r="G37" i="41"/>
  <c r="F39" i="41"/>
  <c r="I39" i="41"/>
  <c r="H39" i="41"/>
  <c r="G39" i="41"/>
  <c r="F43" i="41"/>
  <c r="I43" i="41"/>
  <c r="H43" i="41"/>
  <c r="G43" i="41"/>
  <c r="F9" i="41"/>
  <c r="F29" i="41" s="1"/>
  <c r="F34" i="41"/>
  <c r="I34" i="41"/>
  <c r="H34" i="41"/>
  <c r="G34" i="41"/>
  <c r="F42" i="41"/>
  <c r="I42" i="41"/>
  <c r="H42" i="41"/>
  <c r="G42" i="41"/>
  <c r="F44" i="41"/>
  <c r="I44" i="41"/>
  <c r="H44" i="41"/>
  <c r="G44" i="41"/>
  <c r="F46" i="41"/>
  <c r="I46" i="41"/>
  <c r="H46" i="41"/>
  <c r="G46" i="41"/>
  <c r="F32" i="41"/>
  <c r="I32" i="41"/>
  <c r="H32" i="41"/>
  <c r="G32" i="41"/>
  <c r="F36" i="41"/>
  <c r="I36" i="41"/>
  <c r="H36" i="41"/>
  <c r="G36" i="41"/>
  <c r="F38" i="41"/>
  <c r="I38" i="41"/>
  <c r="H38" i="41"/>
  <c r="G38" i="41"/>
  <c r="F40" i="41"/>
  <c r="I40" i="41"/>
  <c r="H40" i="41"/>
  <c r="G40" i="41"/>
  <c r="F35" i="41"/>
  <c r="I35" i="41"/>
  <c r="H35" i="41"/>
  <c r="G35" i="41"/>
  <c r="F45" i="41"/>
  <c r="I45" i="41"/>
  <c r="H45" i="41"/>
  <c r="G45" i="41"/>
  <c r="F47" i="41"/>
  <c r="I47" i="41"/>
  <c r="H47" i="41"/>
  <c r="G47" i="41"/>
  <c r="C42" i="41"/>
  <c r="B42" i="41"/>
  <c r="E42" i="41"/>
  <c r="M42" i="41" s="1"/>
  <c r="D42" i="41"/>
  <c r="L42" i="41" s="1"/>
  <c r="D44" i="41"/>
  <c r="C44" i="41"/>
  <c r="B44" i="41"/>
  <c r="E44" i="41"/>
  <c r="M44" i="41" s="1"/>
  <c r="E46" i="41"/>
  <c r="M46" i="41" s="1"/>
  <c r="D46" i="41"/>
  <c r="L46" i="41" s="1"/>
  <c r="C46" i="41"/>
  <c r="B46" i="41"/>
  <c r="B21" i="41"/>
  <c r="B41" i="41" s="1"/>
  <c r="B43" i="41"/>
  <c r="E43" i="41"/>
  <c r="D43" i="41"/>
  <c r="L43" i="41" s="1"/>
  <c r="C43" i="41"/>
  <c r="C45" i="41"/>
  <c r="K45" i="41" s="1"/>
  <c r="B45" i="41"/>
  <c r="E45" i="41"/>
  <c r="M45" i="41" s="1"/>
  <c r="D45" i="41"/>
  <c r="L45" i="41" s="1"/>
  <c r="D47" i="41"/>
  <c r="C47" i="41"/>
  <c r="B47" i="41"/>
  <c r="E47" i="41"/>
  <c r="C32" i="41"/>
  <c r="K32" i="41" s="1"/>
  <c r="E32" i="41"/>
  <c r="M32" i="41" s="1"/>
  <c r="B32" i="41"/>
  <c r="D32" i="41"/>
  <c r="E34" i="41"/>
  <c r="M34" i="41" s="1"/>
  <c r="B34" i="41"/>
  <c r="D34" i="41"/>
  <c r="L34" i="41" s="1"/>
  <c r="C34" i="41"/>
  <c r="D36" i="41"/>
  <c r="L36" i="41" s="1"/>
  <c r="C36" i="41"/>
  <c r="K36" i="41" s="1"/>
  <c r="B36" i="41"/>
  <c r="E36" i="41"/>
  <c r="M36" i="41" s="1"/>
  <c r="E38" i="41"/>
  <c r="M38" i="41" s="1"/>
  <c r="D38" i="41"/>
  <c r="C38" i="41"/>
  <c r="K38" i="41" s="1"/>
  <c r="B38" i="41"/>
  <c r="B40" i="41"/>
  <c r="E40" i="41"/>
  <c r="M40" i="41" s="1"/>
  <c r="D40" i="41"/>
  <c r="L40" i="41" s="1"/>
  <c r="C40" i="41"/>
  <c r="K40" i="41" s="1"/>
  <c r="C29" i="41"/>
  <c r="B31" i="41"/>
  <c r="E31" i="41"/>
  <c r="M31" i="41" s="1"/>
  <c r="D31" i="41"/>
  <c r="L31" i="41" s="1"/>
  <c r="C31" i="41"/>
  <c r="K31" i="41" s="1"/>
  <c r="E33" i="41"/>
  <c r="B33" i="41"/>
  <c r="D33" i="41"/>
  <c r="L33" i="41" s="1"/>
  <c r="C33" i="41"/>
  <c r="K33" i="41" s="1"/>
  <c r="D35" i="41"/>
  <c r="C35" i="41"/>
  <c r="K35" i="41" s="1"/>
  <c r="E35" i="41"/>
  <c r="M35" i="41" s="1"/>
  <c r="B35" i="41"/>
  <c r="C37" i="41"/>
  <c r="B37" i="41"/>
  <c r="E37" i="41"/>
  <c r="D37" i="41"/>
  <c r="L37" i="41" s="1"/>
  <c r="D39" i="41"/>
  <c r="L39" i="41" s="1"/>
  <c r="C39" i="41"/>
  <c r="K39" i="41" s="1"/>
  <c r="B39" i="41"/>
  <c r="E39" i="41"/>
  <c r="M39" i="41" s="1"/>
  <c r="E29" i="41"/>
  <c r="J9" i="22"/>
  <c r="F10" i="22"/>
  <c r="F30" i="22" s="1"/>
  <c r="B9" i="22"/>
  <c r="B29" i="22" s="1"/>
  <c r="B9" i="46"/>
  <c r="B29" i="46" s="1"/>
  <c r="B21" i="46"/>
  <c r="B41" i="46" s="1"/>
  <c r="F10" i="46"/>
  <c r="F30" i="46" s="1"/>
  <c r="G33" i="46"/>
  <c r="B10" i="41"/>
  <c r="B30" i="41" s="1"/>
  <c r="F10" i="41"/>
  <c r="F30" i="41" s="1"/>
  <c r="F21" i="41"/>
  <c r="F41" i="41" s="1"/>
  <c r="B10" i="42"/>
  <c r="F9" i="42"/>
  <c r="F29" i="42" s="1"/>
  <c r="F10" i="42"/>
  <c r="F30" i="42" s="1"/>
  <c r="B21" i="43"/>
  <c r="B41" i="43" s="1"/>
  <c r="B9" i="43"/>
  <c r="B29" i="43" s="1"/>
  <c r="F9" i="43"/>
  <c r="F29" i="43" s="1"/>
  <c r="B10" i="43"/>
  <c r="B30" i="43" s="1"/>
  <c r="F10" i="43"/>
  <c r="F30" i="43" s="1"/>
  <c r="B10" i="44"/>
  <c r="B30" i="44" s="1"/>
  <c r="F10" i="44"/>
  <c r="B21" i="45"/>
  <c r="F21" i="45"/>
  <c r="F41" i="45" s="1"/>
  <c r="F9" i="45"/>
  <c r="F29" i="45" s="1"/>
  <c r="B10" i="45"/>
  <c r="B9" i="45"/>
  <c r="F10" i="45"/>
  <c r="F30" i="45" s="1"/>
  <c r="H31" i="46"/>
  <c r="F31" i="46"/>
  <c r="B34" i="46"/>
  <c r="H35" i="46"/>
  <c r="F35" i="46"/>
  <c r="D38" i="46"/>
  <c r="B38" i="46"/>
  <c r="I42" i="46"/>
  <c r="G42" i="46"/>
  <c r="H42" i="46"/>
  <c r="F42" i="46"/>
  <c r="E45" i="46"/>
  <c r="C45" i="46"/>
  <c r="D45" i="46"/>
  <c r="B45" i="46"/>
  <c r="I35" i="46"/>
  <c r="F9" i="46"/>
  <c r="F29" i="46" s="1"/>
  <c r="B10" i="46"/>
  <c r="D30" i="46" s="1"/>
  <c r="D33" i="46"/>
  <c r="B33" i="46"/>
  <c r="H34" i="46"/>
  <c r="F34" i="46"/>
  <c r="E37" i="46"/>
  <c r="C37" i="46"/>
  <c r="D37" i="46"/>
  <c r="B37" i="46"/>
  <c r="I38" i="46"/>
  <c r="G38" i="46"/>
  <c r="H38" i="46"/>
  <c r="F38" i="46"/>
  <c r="D41" i="46"/>
  <c r="E44" i="46"/>
  <c r="C44" i="46"/>
  <c r="D44" i="46"/>
  <c r="B44" i="46"/>
  <c r="I45" i="46"/>
  <c r="G45" i="46"/>
  <c r="H45" i="46"/>
  <c r="F45" i="46"/>
  <c r="E31" i="46"/>
  <c r="I32" i="46"/>
  <c r="C33" i="46"/>
  <c r="G34" i="46"/>
  <c r="E38" i="46"/>
  <c r="H39" i="46"/>
  <c r="F39" i="46"/>
  <c r="I46" i="46"/>
  <c r="G46" i="46"/>
  <c r="H46" i="46"/>
  <c r="F46" i="46"/>
  <c r="I31" i="46"/>
  <c r="C38" i="46"/>
  <c r="B32" i="46"/>
  <c r="H33" i="46"/>
  <c r="F33" i="46"/>
  <c r="D36" i="46"/>
  <c r="B36" i="46"/>
  <c r="H37" i="46"/>
  <c r="F37" i="46"/>
  <c r="E40" i="46"/>
  <c r="C40" i="46"/>
  <c r="D40" i="46"/>
  <c r="B40" i="46"/>
  <c r="C41" i="46"/>
  <c r="E41" i="46"/>
  <c r="E43" i="46"/>
  <c r="C43" i="46"/>
  <c r="D43" i="46"/>
  <c r="B43" i="46"/>
  <c r="I44" i="46"/>
  <c r="G44" i="46"/>
  <c r="H44" i="46"/>
  <c r="F44" i="46"/>
  <c r="E47" i="46"/>
  <c r="C47" i="46"/>
  <c r="D47" i="46"/>
  <c r="B47" i="46"/>
  <c r="G31" i="46"/>
  <c r="I33" i="46"/>
  <c r="G35" i="46"/>
  <c r="I37" i="46"/>
  <c r="G39" i="46"/>
  <c r="H30" i="46"/>
  <c r="D31" i="46"/>
  <c r="B31" i="46"/>
  <c r="H32" i="46"/>
  <c r="F32" i="46"/>
  <c r="D35" i="46"/>
  <c r="B35" i="46"/>
  <c r="I36" i="46"/>
  <c r="G36" i="46"/>
  <c r="H36" i="46"/>
  <c r="F36" i="46"/>
  <c r="E39" i="46"/>
  <c r="C39" i="46"/>
  <c r="D39" i="46"/>
  <c r="B39" i="46"/>
  <c r="I40" i="46"/>
  <c r="G40" i="46"/>
  <c r="H40" i="46"/>
  <c r="F40" i="46"/>
  <c r="F21" i="46"/>
  <c r="F41" i="46" s="1"/>
  <c r="E42" i="46"/>
  <c r="C42" i="46"/>
  <c r="D42" i="46"/>
  <c r="B42" i="46"/>
  <c r="I43" i="46"/>
  <c r="G43" i="46"/>
  <c r="H43" i="46"/>
  <c r="F43" i="46"/>
  <c r="E46" i="46"/>
  <c r="C46" i="46"/>
  <c r="D46" i="46"/>
  <c r="B46" i="46"/>
  <c r="I47" i="46"/>
  <c r="G47" i="46"/>
  <c r="H47" i="46"/>
  <c r="F47" i="46"/>
  <c r="C31" i="46"/>
  <c r="G32" i="46"/>
  <c r="E33" i="46"/>
  <c r="I34" i="46"/>
  <c r="C35" i="46"/>
  <c r="C36" i="46"/>
  <c r="I39" i="46"/>
  <c r="J10" i="22"/>
  <c r="F9" i="22"/>
  <c r="F29" i="22" s="1"/>
  <c r="B41" i="45" l="1"/>
  <c r="J21" i="45"/>
  <c r="B29" i="45"/>
  <c r="J9" i="45"/>
  <c r="B30" i="45"/>
  <c r="J10" i="45"/>
  <c r="K41" i="22"/>
  <c r="L45" i="22"/>
  <c r="M33" i="22"/>
  <c r="K39" i="22"/>
  <c r="K35" i="22"/>
  <c r="K31" i="22"/>
  <c r="M40" i="22"/>
  <c r="K36" i="22"/>
  <c r="L42" i="22"/>
  <c r="L44" i="22"/>
  <c r="L47" i="22"/>
  <c r="I30" i="22"/>
  <c r="M30" i="22" s="1"/>
  <c r="H30" i="22"/>
  <c r="L30" i="22" s="1"/>
  <c r="K40" i="22"/>
  <c r="M36" i="22"/>
  <c r="M32" i="22"/>
  <c r="L39" i="22"/>
  <c r="L35" i="22"/>
  <c r="L31" i="22"/>
  <c r="L38" i="22"/>
  <c r="L46" i="22"/>
  <c r="L43" i="22"/>
  <c r="I29" i="22"/>
  <c r="G29" i="22"/>
  <c r="G30" i="22"/>
  <c r="H29" i="22"/>
  <c r="D29" i="22"/>
  <c r="C29" i="22"/>
  <c r="E29" i="22"/>
  <c r="C30" i="22"/>
  <c r="M47" i="45"/>
  <c r="L45" i="45"/>
  <c r="K47" i="45"/>
  <c r="I30" i="45"/>
  <c r="G30" i="45"/>
  <c r="G29" i="45"/>
  <c r="I29" i="45"/>
  <c r="H30" i="45"/>
  <c r="H41" i="45"/>
  <c r="G41" i="45"/>
  <c r="I41" i="45"/>
  <c r="H29" i="45"/>
  <c r="D41" i="45"/>
  <c r="C41" i="45"/>
  <c r="E41" i="45"/>
  <c r="M41" i="45" s="1"/>
  <c r="C29" i="45"/>
  <c r="D30" i="45"/>
  <c r="D29" i="45"/>
  <c r="C30" i="45"/>
  <c r="E30" i="45"/>
  <c r="M30" i="45" s="1"/>
  <c r="E29" i="45"/>
  <c r="K46" i="44"/>
  <c r="M42" i="44"/>
  <c r="M47" i="44"/>
  <c r="K43" i="44"/>
  <c r="G41" i="44"/>
  <c r="I41" i="44"/>
  <c r="M41" i="44" s="1"/>
  <c r="M46" i="44"/>
  <c r="K42" i="44"/>
  <c r="K47" i="44"/>
  <c r="M43" i="44"/>
  <c r="K41" i="44"/>
  <c r="H41" i="44"/>
  <c r="L41" i="44" s="1"/>
  <c r="M29" i="44"/>
  <c r="K29" i="44"/>
  <c r="E30" i="44"/>
  <c r="I30" i="44"/>
  <c r="H30" i="44"/>
  <c r="G30" i="44"/>
  <c r="F30" i="44"/>
  <c r="D30" i="44"/>
  <c r="L29" i="44"/>
  <c r="C30" i="44"/>
  <c r="L42" i="43"/>
  <c r="H41" i="43"/>
  <c r="G41" i="43"/>
  <c r="M47" i="43"/>
  <c r="K43" i="43"/>
  <c r="K46" i="43"/>
  <c r="M46" i="43"/>
  <c r="K42" i="43"/>
  <c r="I29" i="43"/>
  <c r="I41" i="43"/>
  <c r="M42" i="43"/>
  <c r="H30" i="43"/>
  <c r="H29" i="43"/>
  <c r="I30" i="43"/>
  <c r="G30" i="43"/>
  <c r="G29" i="43"/>
  <c r="C41" i="43"/>
  <c r="K41" i="43" s="1"/>
  <c r="E41" i="43"/>
  <c r="D41" i="43"/>
  <c r="D30" i="43"/>
  <c r="L30" i="43" s="1"/>
  <c r="C30" i="43"/>
  <c r="E30" i="43"/>
  <c r="M30" i="43" s="1"/>
  <c r="E29" i="43"/>
  <c r="C29" i="43"/>
  <c r="D29" i="43"/>
  <c r="B30" i="42"/>
  <c r="J10" i="42"/>
  <c r="B29" i="42"/>
  <c r="J9" i="42"/>
  <c r="C41" i="42"/>
  <c r="K46" i="42"/>
  <c r="G30" i="42"/>
  <c r="K36" i="42"/>
  <c r="K39" i="42"/>
  <c r="M35" i="42"/>
  <c r="L33" i="42"/>
  <c r="M47" i="42"/>
  <c r="M46" i="42"/>
  <c r="K42" i="42"/>
  <c r="H41" i="42"/>
  <c r="G41" i="42"/>
  <c r="I41" i="42"/>
  <c r="M41" i="42" s="1"/>
  <c r="I30" i="42"/>
  <c r="H30" i="42"/>
  <c r="K40" i="42"/>
  <c r="K32" i="42"/>
  <c r="K35" i="42"/>
  <c r="M42" i="42"/>
  <c r="H29" i="42"/>
  <c r="G29" i="42"/>
  <c r="I29" i="42"/>
  <c r="D41" i="42"/>
  <c r="D29" i="42"/>
  <c r="C29" i="42"/>
  <c r="K29" i="42" s="1"/>
  <c r="E29" i="42"/>
  <c r="M29" i="42" s="1"/>
  <c r="C30" i="42"/>
  <c r="K30" i="42" s="1"/>
  <c r="E30" i="42"/>
  <c r="D30" i="42"/>
  <c r="L30" i="42" s="1"/>
  <c r="K46" i="41"/>
  <c r="K42" i="41"/>
  <c r="I41" i="41"/>
  <c r="H41" i="41"/>
  <c r="L47" i="41"/>
  <c r="K44" i="41"/>
  <c r="H29" i="41"/>
  <c r="L29" i="41" s="1"/>
  <c r="G29" i="41"/>
  <c r="K29" i="41"/>
  <c r="I29" i="41"/>
  <c r="M29" i="41" s="1"/>
  <c r="M37" i="41"/>
  <c r="K34" i="41"/>
  <c r="L32" i="41"/>
  <c r="M47" i="41"/>
  <c r="K43" i="41"/>
  <c r="L44" i="41"/>
  <c r="G41" i="41"/>
  <c r="H30" i="41"/>
  <c r="K37" i="41"/>
  <c r="L35" i="41"/>
  <c r="M33" i="41"/>
  <c r="L38" i="41"/>
  <c r="K47" i="41"/>
  <c r="M43" i="41"/>
  <c r="G30" i="41"/>
  <c r="I30" i="41"/>
  <c r="D41" i="41"/>
  <c r="L41" i="41" s="1"/>
  <c r="C41" i="41"/>
  <c r="E41" i="41"/>
  <c r="M41" i="41" s="1"/>
  <c r="E30" i="41"/>
  <c r="M30" i="41" s="1"/>
  <c r="D30" i="41"/>
  <c r="C30" i="41"/>
  <c r="E29" i="46"/>
  <c r="G30" i="46"/>
  <c r="C29" i="46"/>
  <c r="D29" i="46"/>
  <c r="I30" i="46"/>
  <c r="I41" i="46"/>
  <c r="B30" i="46"/>
  <c r="E30" i="46"/>
  <c r="G29" i="46"/>
  <c r="H41" i="46"/>
  <c r="H29" i="46"/>
  <c r="G41" i="46"/>
  <c r="C30" i="46"/>
  <c r="I29" i="46"/>
  <c r="L41" i="45" l="1"/>
  <c r="L29" i="22"/>
  <c r="M29" i="22"/>
  <c r="K29" i="22"/>
  <c r="K30" i="22"/>
  <c r="K30" i="45"/>
  <c r="K41" i="45"/>
  <c r="L29" i="45"/>
  <c r="M29" i="45"/>
  <c r="K29" i="45"/>
  <c r="L30" i="45"/>
  <c r="L30" i="44"/>
  <c r="K30" i="44"/>
  <c r="M30" i="44"/>
  <c r="L29" i="43"/>
  <c r="K29" i="43"/>
  <c r="M41" i="43"/>
  <c r="K30" i="43"/>
  <c r="L41" i="43"/>
  <c r="M29" i="43"/>
  <c r="K41" i="42"/>
  <c r="L41" i="42"/>
  <c r="M30" i="42"/>
  <c r="L29" i="42"/>
  <c r="K41" i="41"/>
  <c r="K30" i="41"/>
  <c r="L30" i="41"/>
  <c r="K19" i="62"/>
  <c r="J19" i="62"/>
  <c r="I19" i="62"/>
  <c r="H19" i="62"/>
  <c r="G19" i="62"/>
  <c r="G39" i="62" s="1"/>
  <c r="B19" i="62"/>
  <c r="K8" i="62"/>
  <c r="K28" i="62" s="1"/>
  <c r="J8" i="62"/>
  <c r="J28" i="62" s="1"/>
  <c r="I8" i="62"/>
  <c r="I28" i="62" s="1"/>
  <c r="H8" i="62"/>
  <c r="H28" i="62" s="1"/>
  <c r="G8" i="62"/>
  <c r="G28" i="62" s="1"/>
  <c r="K7" i="62"/>
  <c r="K27" i="62" s="1"/>
  <c r="J7" i="62"/>
  <c r="J27" i="62" s="1"/>
  <c r="I7" i="62"/>
  <c r="I27" i="62" s="1"/>
  <c r="H7" i="62"/>
  <c r="H27" i="62" s="1"/>
  <c r="G7" i="62"/>
  <c r="G27" i="62" s="1"/>
  <c r="K19" i="8"/>
  <c r="J19" i="8"/>
  <c r="I19" i="8"/>
  <c r="H19" i="8"/>
  <c r="G19" i="8"/>
  <c r="G39" i="8" s="1"/>
  <c r="B19" i="8"/>
  <c r="K8" i="8"/>
  <c r="J8" i="8"/>
  <c r="I8" i="8"/>
  <c r="I28" i="8" s="1"/>
  <c r="H8" i="8"/>
  <c r="G8" i="8"/>
  <c r="B8" i="8"/>
  <c r="K7" i="8"/>
  <c r="J7" i="8"/>
  <c r="I7" i="8"/>
  <c r="H7" i="8"/>
  <c r="G7" i="8"/>
  <c r="G27" i="8" s="1"/>
  <c r="B7" i="8"/>
  <c r="K19" i="9"/>
  <c r="J19" i="9"/>
  <c r="I19" i="9"/>
  <c r="H19" i="9"/>
  <c r="G19" i="9"/>
  <c r="B19" i="9"/>
  <c r="K8" i="9"/>
  <c r="J8" i="9"/>
  <c r="I8" i="9"/>
  <c r="H8" i="9"/>
  <c r="G8" i="9"/>
  <c r="B8" i="9"/>
  <c r="K7" i="9"/>
  <c r="J7" i="9"/>
  <c r="I7" i="9"/>
  <c r="H7" i="9"/>
  <c r="G7" i="9"/>
  <c r="B7" i="9"/>
  <c r="B7" i="10"/>
  <c r="G7" i="10"/>
  <c r="H7" i="10"/>
  <c r="I7" i="10"/>
  <c r="J7" i="10"/>
  <c r="K7" i="10"/>
  <c r="B8" i="10"/>
  <c r="G8" i="10"/>
  <c r="H8" i="10"/>
  <c r="I8" i="10"/>
  <c r="J8" i="10"/>
  <c r="K8" i="10"/>
  <c r="B19" i="10"/>
  <c r="G19" i="10"/>
  <c r="H19" i="10"/>
  <c r="I19" i="10"/>
  <c r="J19" i="10"/>
  <c r="K19" i="10"/>
  <c r="K19" i="11"/>
  <c r="J19" i="11"/>
  <c r="I19" i="11"/>
  <c r="H19" i="11"/>
  <c r="G19" i="11"/>
  <c r="B19" i="11"/>
  <c r="K8" i="11"/>
  <c r="J8" i="11"/>
  <c r="I8" i="11"/>
  <c r="H8" i="11"/>
  <c r="G8" i="11"/>
  <c r="B8" i="11"/>
  <c r="K7" i="11"/>
  <c r="J7" i="11"/>
  <c r="I7" i="11"/>
  <c r="H7" i="11"/>
  <c r="G7" i="11"/>
  <c r="B7" i="11"/>
  <c r="G7" i="12"/>
  <c r="H7" i="12"/>
  <c r="I7" i="12"/>
  <c r="J7" i="12"/>
  <c r="K7" i="12"/>
  <c r="G8" i="12"/>
  <c r="G28" i="12" s="1"/>
  <c r="H8" i="12"/>
  <c r="I8" i="12"/>
  <c r="I28" i="12" s="1"/>
  <c r="J8" i="12"/>
  <c r="K8" i="12"/>
  <c r="K28" i="12" s="1"/>
  <c r="G19" i="12"/>
  <c r="H19" i="12"/>
  <c r="I19" i="12"/>
  <c r="J19" i="12"/>
  <c r="J39" i="12" s="1"/>
  <c r="K19" i="12"/>
  <c r="B19" i="12"/>
  <c r="B8" i="12"/>
  <c r="B7" i="12"/>
  <c r="G57" i="3"/>
  <c r="F57" i="3"/>
  <c r="E57" i="3"/>
  <c r="D57" i="3"/>
  <c r="C57" i="3"/>
  <c r="G50" i="3"/>
  <c r="F50" i="3"/>
  <c r="E50" i="3"/>
  <c r="D50" i="3"/>
  <c r="C50" i="3"/>
  <c r="G43" i="3"/>
  <c r="F43" i="3"/>
  <c r="E43" i="3"/>
  <c r="D43" i="3"/>
  <c r="C43" i="3"/>
  <c r="G36" i="3"/>
  <c r="F36" i="3"/>
  <c r="E36" i="3"/>
  <c r="D36" i="3"/>
  <c r="C36" i="3"/>
  <c r="G29" i="3"/>
  <c r="F29" i="3"/>
  <c r="E29" i="3"/>
  <c r="D29" i="3"/>
  <c r="C29" i="3"/>
  <c r="G15" i="3"/>
  <c r="F15" i="3"/>
  <c r="E15" i="3"/>
  <c r="D15" i="3"/>
  <c r="C15" i="3"/>
  <c r="D22" i="3"/>
  <c r="C22" i="3"/>
  <c r="B22" i="3"/>
  <c r="B8" i="3" s="1"/>
  <c r="B15" i="20"/>
  <c r="B14" i="20"/>
  <c r="B13" i="20"/>
  <c r="B12" i="20"/>
  <c r="B11" i="20"/>
  <c r="B10" i="20"/>
  <c r="B9" i="20"/>
  <c r="B8" i="20"/>
  <c r="I14" i="21"/>
  <c r="H14" i="21"/>
  <c r="G14" i="21"/>
  <c r="F14" i="21"/>
  <c r="E14" i="21"/>
  <c r="D14" i="21"/>
  <c r="C14" i="21"/>
  <c r="B14" i="21"/>
  <c r="J57" i="3" l="1"/>
  <c r="K57" i="3" s="1"/>
  <c r="J50" i="3"/>
  <c r="K50" i="3" s="1"/>
  <c r="J43" i="3"/>
  <c r="K43" i="3" s="1"/>
  <c r="J36" i="3"/>
  <c r="K36" i="3" s="1"/>
  <c r="J29" i="3"/>
  <c r="K29" i="3" s="1"/>
  <c r="J15" i="3"/>
  <c r="K15" i="3" s="1"/>
  <c r="B27" i="12"/>
  <c r="D27" i="12"/>
  <c r="E27" i="12"/>
  <c r="C27" i="12"/>
  <c r="F27" i="12"/>
  <c r="B28" i="12"/>
  <c r="C28" i="12"/>
  <c r="F28" i="12"/>
  <c r="D28" i="12"/>
  <c r="E28" i="12"/>
  <c r="I39" i="12"/>
  <c r="J28" i="12"/>
  <c r="K27" i="12"/>
  <c r="G27" i="12"/>
  <c r="B39" i="12"/>
  <c r="E39" i="12"/>
  <c r="F39" i="12"/>
  <c r="C39" i="12"/>
  <c r="D39" i="12"/>
  <c r="J27" i="12"/>
  <c r="H39" i="12"/>
  <c r="K39" i="12"/>
  <c r="G39" i="12"/>
  <c r="H28" i="12"/>
  <c r="I27" i="12"/>
  <c r="H27" i="12"/>
  <c r="B27" i="8"/>
  <c r="E27" i="8"/>
  <c r="D27" i="8"/>
  <c r="C27" i="8"/>
  <c r="F27" i="8"/>
  <c r="J27" i="8"/>
  <c r="H28" i="8"/>
  <c r="B39" i="8"/>
  <c r="C39" i="8"/>
  <c r="F39" i="8"/>
  <c r="E39" i="8"/>
  <c r="D39" i="8"/>
  <c r="J39" i="8"/>
  <c r="K27" i="8"/>
  <c r="K39" i="8"/>
  <c r="H27" i="8"/>
  <c r="B28" i="8"/>
  <c r="F28" i="8"/>
  <c r="E28" i="8"/>
  <c r="D28" i="8"/>
  <c r="C28" i="8"/>
  <c r="J28" i="8"/>
  <c r="H39" i="8"/>
  <c r="I27" i="8"/>
  <c r="G28" i="8"/>
  <c r="K28" i="8"/>
  <c r="I39" i="8"/>
  <c r="B39" i="62"/>
  <c r="F39" i="62"/>
  <c r="C39" i="62"/>
  <c r="E39" i="62"/>
  <c r="D39" i="62"/>
  <c r="J39" i="62"/>
  <c r="K39" i="62"/>
  <c r="H39" i="62"/>
  <c r="I39" i="62"/>
  <c r="D8" i="3"/>
  <c r="C8" i="3"/>
  <c r="C54" i="3"/>
  <c r="B54" i="3"/>
  <c r="C47" i="3"/>
  <c r="B47" i="3"/>
  <c r="C40" i="3"/>
  <c r="B40" i="3"/>
  <c r="C33" i="3"/>
  <c r="B33" i="3"/>
  <c r="C19" i="3"/>
  <c r="B19" i="3"/>
  <c r="C12" i="3"/>
  <c r="B12" i="3"/>
  <c r="E54" i="3"/>
  <c r="D54" i="3"/>
  <c r="E47" i="3"/>
  <c r="D47" i="3"/>
  <c r="E40" i="3"/>
  <c r="D40" i="3"/>
  <c r="E33" i="3"/>
  <c r="D33" i="3"/>
  <c r="E19" i="3"/>
  <c r="D19" i="3"/>
  <c r="E12" i="3"/>
  <c r="D12" i="3"/>
  <c r="L19" i="12"/>
  <c r="L8" i="12"/>
  <c r="L7" i="12"/>
  <c r="G54" i="3"/>
  <c r="F54" i="3"/>
  <c r="L19" i="11"/>
  <c r="L7" i="11"/>
  <c r="G47" i="3"/>
  <c r="L8" i="11"/>
  <c r="F47" i="3"/>
  <c r="L19" i="10"/>
  <c r="L8" i="10"/>
  <c r="L7" i="10"/>
  <c r="G40" i="3"/>
  <c r="F40" i="3"/>
  <c r="L19" i="9"/>
  <c r="L7" i="9"/>
  <c r="G33" i="3"/>
  <c r="L8" i="9"/>
  <c r="F33" i="3"/>
  <c r="L19" i="8"/>
  <c r="L8" i="8"/>
  <c r="L7" i="8"/>
  <c r="G19" i="3"/>
  <c r="F19" i="3"/>
  <c r="L19" i="62"/>
  <c r="L7" i="62"/>
  <c r="G12" i="3"/>
  <c r="L8" i="62"/>
  <c r="F12" i="3"/>
  <c r="J33" i="3" l="1"/>
  <c r="K33" i="3" s="1"/>
  <c r="J47" i="3"/>
  <c r="K47" i="3" s="1"/>
  <c r="J54" i="3"/>
  <c r="K54" i="3" s="1"/>
  <c r="J40" i="3"/>
  <c r="K40" i="3" s="1"/>
  <c r="F61" i="3"/>
  <c r="J19" i="3"/>
  <c r="K19" i="3" s="1"/>
  <c r="B61" i="3"/>
  <c r="B62" i="3" s="1"/>
  <c r="E61" i="3"/>
  <c r="E62" i="3" s="1"/>
  <c r="C61" i="3"/>
  <c r="C62" i="3" s="1"/>
  <c r="D61" i="3"/>
  <c r="G61" i="3"/>
  <c r="J12" i="3"/>
  <c r="K12" i="3" s="1"/>
  <c r="F62" i="3"/>
  <c r="D62" i="3"/>
  <c r="G55" i="3"/>
  <c r="F55" i="3"/>
  <c r="E55" i="3"/>
  <c r="D55" i="3"/>
  <c r="C55" i="3"/>
  <c r="B55" i="3"/>
  <c r="G48" i="3"/>
  <c r="F48" i="3"/>
  <c r="E48" i="3"/>
  <c r="D48" i="3"/>
  <c r="C48" i="3"/>
  <c r="B48" i="3"/>
  <c r="G41" i="3"/>
  <c r="F41" i="3"/>
  <c r="E41" i="3"/>
  <c r="D41" i="3"/>
  <c r="C41" i="3"/>
  <c r="B41" i="3"/>
  <c r="G34" i="3"/>
  <c r="F34" i="3"/>
  <c r="E34" i="3"/>
  <c r="D34" i="3"/>
  <c r="C34" i="3"/>
  <c r="B34" i="3"/>
  <c r="D27" i="3"/>
  <c r="C27" i="3"/>
  <c r="B27" i="3"/>
  <c r="G20" i="3"/>
  <c r="F20" i="3"/>
  <c r="E20" i="3"/>
  <c r="D20" i="3"/>
  <c r="C20" i="3"/>
  <c r="B20" i="3"/>
  <c r="D13" i="3"/>
  <c r="C13" i="3"/>
  <c r="B13" i="3"/>
  <c r="J61" i="3" l="1"/>
  <c r="K61" i="3" s="1"/>
  <c r="J34" i="3"/>
  <c r="K34" i="3" s="1"/>
  <c r="J55" i="3"/>
  <c r="K55" i="3" s="1"/>
  <c r="J48" i="3"/>
  <c r="K48" i="3" s="1"/>
  <c r="J41" i="3"/>
  <c r="K41" i="3" s="1"/>
  <c r="G62" i="3"/>
  <c r="J62" i="3" s="1"/>
  <c r="K62" i="3" s="1"/>
  <c r="J20" i="3"/>
  <c r="K20" i="3" s="1"/>
  <c r="U31" i="32"/>
  <c r="T31" i="32"/>
  <c r="R31" i="32"/>
  <c r="Q31" i="32"/>
  <c r="O31" i="32"/>
  <c r="N31" i="32"/>
  <c r="L31" i="32"/>
  <c r="K31" i="32"/>
  <c r="I31" i="32"/>
  <c r="H31" i="32"/>
  <c r="F31" i="32"/>
  <c r="E31" i="32"/>
  <c r="C31" i="32"/>
  <c r="B31" i="32"/>
  <c r="U30" i="32"/>
  <c r="T30" i="32"/>
  <c r="R30" i="32"/>
  <c r="Q30" i="32"/>
  <c r="O30" i="32"/>
  <c r="N30" i="32"/>
  <c r="L30" i="32"/>
  <c r="K30" i="32"/>
  <c r="I30" i="32"/>
  <c r="H30" i="32"/>
  <c r="F30" i="32"/>
  <c r="E30" i="32"/>
  <c r="C30" i="32"/>
  <c r="B30" i="32"/>
  <c r="U29" i="32"/>
  <c r="T29" i="32"/>
  <c r="R29" i="32"/>
  <c r="Q29" i="32"/>
  <c r="O29" i="32"/>
  <c r="N29" i="32"/>
  <c r="L29" i="32"/>
  <c r="K29" i="32"/>
  <c r="I29" i="32"/>
  <c r="H29" i="32"/>
  <c r="F29" i="32"/>
  <c r="E29" i="32"/>
  <c r="C29" i="32"/>
  <c r="B29" i="32"/>
  <c r="U28" i="32"/>
  <c r="T28" i="32"/>
  <c r="R28" i="32"/>
  <c r="Q28" i="32"/>
  <c r="O28" i="32"/>
  <c r="N28" i="32"/>
  <c r="L28" i="32"/>
  <c r="K28" i="32"/>
  <c r="I28" i="32"/>
  <c r="H28" i="32"/>
  <c r="F28" i="32"/>
  <c r="E28" i="32"/>
  <c r="C28" i="32"/>
  <c r="B28" i="32"/>
  <c r="U27" i="32"/>
  <c r="T27" i="32"/>
  <c r="R27" i="32"/>
  <c r="Q27" i="32"/>
  <c r="O27" i="32"/>
  <c r="N27" i="32"/>
  <c r="L27" i="32"/>
  <c r="K27" i="32"/>
  <c r="I27" i="32"/>
  <c r="H27" i="32"/>
  <c r="F27" i="32"/>
  <c r="E27" i="32"/>
  <c r="C27" i="32"/>
  <c r="B27" i="32"/>
  <c r="U26" i="32"/>
  <c r="T26" i="32"/>
  <c r="R26" i="32"/>
  <c r="Q26" i="32"/>
  <c r="O26" i="32"/>
  <c r="N26" i="32"/>
  <c r="L26" i="32"/>
  <c r="K26" i="32"/>
  <c r="I26" i="32"/>
  <c r="H26" i="32"/>
  <c r="F26" i="32"/>
  <c r="E26" i="32"/>
  <c r="C26" i="32"/>
  <c r="B26" i="32"/>
  <c r="U25" i="32"/>
  <c r="T25" i="32"/>
  <c r="R25" i="32"/>
  <c r="Q25" i="32"/>
  <c r="O25" i="32"/>
  <c r="N25" i="32"/>
  <c r="L25" i="32"/>
  <c r="K25" i="32"/>
  <c r="I25" i="32"/>
  <c r="H25" i="32"/>
  <c r="F25" i="32"/>
  <c r="E25" i="32"/>
  <c r="C25" i="32"/>
  <c r="B25" i="32"/>
  <c r="U24" i="32"/>
  <c r="T24" i="32"/>
  <c r="R24" i="32"/>
  <c r="Q24" i="32"/>
  <c r="O24" i="32"/>
  <c r="N24" i="32"/>
  <c r="L24" i="32"/>
  <c r="K24" i="32"/>
  <c r="I24" i="32"/>
  <c r="H24" i="32"/>
  <c r="F24" i="32"/>
  <c r="E24" i="32"/>
  <c r="C24" i="32"/>
  <c r="B24" i="32"/>
  <c r="U23" i="32"/>
  <c r="T23" i="32"/>
  <c r="R23" i="32"/>
  <c r="Q23" i="32"/>
  <c r="O23" i="32"/>
  <c r="N23" i="32"/>
  <c r="L23" i="32"/>
  <c r="K23" i="32"/>
  <c r="I23" i="32"/>
  <c r="H23" i="32"/>
  <c r="F23" i="32"/>
  <c r="E23" i="32"/>
  <c r="C23" i="32"/>
  <c r="B23" i="32"/>
  <c r="U22" i="32"/>
  <c r="R22" i="32"/>
  <c r="Q22" i="32"/>
  <c r="O22" i="32"/>
  <c r="N22" i="32"/>
  <c r="L22" i="32"/>
  <c r="K22" i="32"/>
  <c r="I22" i="32"/>
  <c r="H22" i="32"/>
  <c r="F22" i="32"/>
  <c r="E22" i="32"/>
  <c r="C22" i="32"/>
  <c r="B22" i="32"/>
  <c r="C21" i="32"/>
  <c r="E21" i="32"/>
  <c r="F21" i="32"/>
  <c r="H21" i="32"/>
  <c r="I21" i="32"/>
  <c r="K21" i="32"/>
  <c r="L21" i="32"/>
  <c r="N21" i="32"/>
  <c r="O21" i="32"/>
  <c r="Q21" i="32"/>
  <c r="R21" i="32"/>
  <c r="T21" i="32"/>
  <c r="U21" i="32"/>
  <c r="W21" i="32"/>
  <c r="X21" i="32"/>
  <c r="B21" i="32"/>
  <c r="E12" i="31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C17" i="20"/>
  <c r="D17" i="20"/>
  <c r="E17" i="20"/>
  <c r="F17" i="20"/>
  <c r="G17" i="20"/>
  <c r="H17" i="20"/>
  <c r="I17" i="20"/>
  <c r="J17" i="20"/>
  <c r="K17" i="20"/>
  <c r="B17" i="20"/>
  <c r="B30" i="5"/>
  <c r="D30" i="5"/>
  <c r="G30" i="5"/>
  <c r="I30" i="5"/>
  <c r="K30" i="5"/>
  <c r="L30" i="5"/>
  <c r="M30" i="5"/>
  <c r="N30" i="5"/>
  <c r="B31" i="5"/>
  <c r="D31" i="5"/>
  <c r="G31" i="5"/>
  <c r="I31" i="5"/>
  <c r="K31" i="5"/>
  <c r="L31" i="5"/>
  <c r="M31" i="5"/>
  <c r="N31" i="5"/>
  <c r="B32" i="5"/>
  <c r="D32" i="5"/>
  <c r="G32" i="5"/>
  <c r="I32" i="5"/>
  <c r="K32" i="5"/>
  <c r="L32" i="5"/>
  <c r="M32" i="5"/>
  <c r="N32" i="5"/>
  <c r="B33" i="5"/>
  <c r="D33" i="5"/>
  <c r="G33" i="5"/>
  <c r="I33" i="5"/>
  <c r="K33" i="5"/>
  <c r="L33" i="5"/>
  <c r="M33" i="5"/>
  <c r="N33" i="5"/>
  <c r="B34" i="5"/>
  <c r="D34" i="5"/>
  <c r="G34" i="5"/>
  <c r="I34" i="5"/>
  <c r="K34" i="5"/>
  <c r="L34" i="5"/>
  <c r="M34" i="5"/>
  <c r="N34" i="5"/>
  <c r="B35" i="5"/>
  <c r="D35" i="5"/>
  <c r="G35" i="5"/>
  <c r="I35" i="5"/>
  <c r="K35" i="5"/>
  <c r="L35" i="5"/>
  <c r="M35" i="5"/>
  <c r="N35" i="5"/>
  <c r="B36" i="5"/>
  <c r="D36" i="5"/>
  <c r="G36" i="5"/>
  <c r="I36" i="5"/>
  <c r="K36" i="5"/>
  <c r="L36" i="5"/>
  <c r="M36" i="5"/>
  <c r="N36" i="5"/>
  <c r="B37" i="5"/>
  <c r="D37" i="5"/>
  <c r="G37" i="5"/>
  <c r="I37" i="5"/>
  <c r="K37" i="5"/>
  <c r="L37" i="5"/>
  <c r="M37" i="5"/>
  <c r="N37" i="5"/>
  <c r="B38" i="5"/>
  <c r="D38" i="5"/>
  <c r="G38" i="5"/>
  <c r="I38" i="5"/>
  <c r="K38" i="5"/>
  <c r="L38" i="5"/>
  <c r="M38" i="5"/>
  <c r="N38" i="5"/>
  <c r="B39" i="5"/>
  <c r="D39" i="5"/>
  <c r="G39" i="5"/>
  <c r="I39" i="5"/>
  <c r="K39" i="5"/>
  <c r="L39" i="5"/>
  <c r="M39" i="5"/>
  <c r="N39" i="5"/>
  <c r="B41" i="5"/>
  <c r="D41" i="5"/>
  <c r="G41" i="5"/>
  <c r="I41" i="5"/>
  <c r="K41" i="5"/>
  <c r="L41" i="5"/>
  <c r="M41" i="5"/>
  <c r="N41" i="5"/>
  <c r="B42" i="5"/>
  <c r="D42" i="5"/>
  <c r="G42" i="5"/>
  <c r="I42" i="5"/>
  <c r="K42" i="5"/>
  <c r="L42" i="5"/>
  <c r="M42" i="5"/>
  <c r="N42" i="5"/>
  <c r="B43" i="5"/>
  <c r="D43" i="5"/>
  <c r="G43" i="5"/>
  <c r="I43" i="5"/>
  <c r="K43" i="5"/>
  <c r="L43" i="5"/>
  <c r="M43" i="5"/>
  <c r="N43" i="5"/>
  <c r="B44" i="5"/>
  <c r="D44" i="5"/>
  <c r="G44" i="5"/>
  <c r="I44" i="5"/>
  <c r="K44" i="5"/>
  <c r="L44" i="5"/>
  <c r="M44" i="5"/>
  <c r="N44" i="5"/>
  <c r="G28" i="5"/>
  <c r="I28" i="5"/>
  <c r="K28" i="5"/>
  <c r="L28" i="5"/>
  <c r="M28" i="5"/>
  <c r="N28" i="5"/>
  <c r="B28" i="5"/>
  <c r="D9" i="5"/>
  <c r="D29" i="5" s="1"/>
  <c r="G9" i="5"/>
  <c r="G29" i="5" s="1"/>
  <c r="I9" i="5"/>
  <c r="I29" i="5" s="1"/>
  <c r="K9" i="5"/>
  <c r="K29" i="5" s="1"/>
  <c r="L9" i="5"/>
  <c r="L29" i="5" s="1"/>
  <c r="M9" i="5"/>
  <c r="M29" i="5" s="1"/>
  <c r="N9" i="5"/>
  <c r="N29" i="5" s="1"/>
  <c r="B9" i="5"/>
  <c r="B29" i="5" s="1"/>
  <c r="D20" i="5"/>
  <c r="D40" i="5" s="1"/>
  <c r="G20" i="5"/>
  <c r="G40" i="5" s="1"/>
  <c r="I20" i="5"/>
  <c r="I40" i="5" s="1"/>
  <c r="K20" i="5"/>
  <c r="K40" i="5" s="1"/>
  <c r="L20" i="5"/>
  <c r="L40" i="5" s="1"/>
  <c r="M20" i="5"/>
  <c r="M40" i="5" s="1"/>
  <c r="N20" i="5"/>
  <c r="N40" i="5" s="1"/>
  <c r="B20" i="5"/>
  <c r="B40" i="5" s="1"/>
  <c r="H61" i="3"/>
  <c r="I61" i="3" s="1"/>
  <c r="H58" i="3"/>
  <c r="I58" i="3" s="1"/>
  <c r="H57" i="3"/>
  <c r="I57" i="3" s="1"/>
  <c r="H55" i="3"/>
  <c r="I55" i="3" s="1"/>
  <c r="H54" i="3"/>
  <c r="I54" i="3" s="1"/>
  <c r="H51" i="3"/>
  <c r="I51" i="3" s="1"/>
  <c r="H50" i="3"/>
  <c r="I50" i="3" s="1"/>
  <c r="H48" i="3"/>
  <c r="I48" i="3" s="1"/>
  <c r="H47" i="3"/>
  <c r="I47" i="3" s="1"/>
  <c r="H44" i="3"/>
  <c r="I44" i="3" s="1"/>
  <c r="H43" i="3"/>
  <c r="I43" i="3" s="1"/>
  <c r="H41" i="3"/>
  <c r="I41" i="3" s="1"/>
  <c r="H40" i="3"/>
  <c r="I40" i="3" s="1"/>
  <c r="H37" i="3"/>
  <c r="I37" i="3" s="1"/>
  <c r="H36" i="3"/>
  <c r="I36" i="3" s="1"/>
  <c r="H34" i="3"/>
  <c r="I34" i="3" s="1"/>
  <c r="H33" i="3"/>
  <c r="I33" i="3" s="1"/>
  <c r="H30" i="3"/>
  <c r="I30" i="3" s="1"/>
  <c r="H29" i="3"/>
  <c r="I29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2" i="3"/>
  <c r="I12" i="3" s="1"/>
  <c r="H11" i="3"/>
  <c r="I11" i="3" s="1"/>
  <c r="H10" i="3"/>
  <c r="I10" i="3" s="1"/>
  <c r="H9" i="3"/>
  <c r="I9" i="3" s="1"/>
  <c r="H26" i="3"/>
  <c r="I26" i="3" s="1"/>
  <c r="H24" i="3"/>
  <c r="I24" i="3" s="1"/>
  <c r="H23" i="3"/>
  <c r="I23" i="3" s="1"/>
  <c r="C14" i="6"/>
  <c r="K14" i="6"/>
  <c r="J14" i="6"/>
  <c r="I14" i="6"/>
  <c r="H14" i="6"/>
  <c r="G14" i="6"/>
  <c r="F14" i="6"/>
  <c r="E14" i="6"/>
  <c r="D14" i="6"/>
  <c r="B14" i="6"/>
  <c r="H40" i="5" l="1"/>
  <c r="F40" i="5"/>
  <c r="E40" i="5"/>
  <c r="J40" i="5"/>
  <c r="O40" i="5"/>
  <c r="F29" i="5"/>
  <c r="H29" i="5"/>
  <c r="O29" i="5"/>
  <c r="J29" i="5"/>
  <c r="E29" i="5"/>
  <c r="H62" i="3"/>
  <c r="I62" i="3" s="1"/>
  <c r="M14" i="6"/>
  <c r="L14" i="6"/>
  <c r="K14" i="2" l="1"/>
  <c r="J14" i="2"/>
  <c r="I14" i="2"/>
  <c r="H14" i="2"/>
  <c r="G14" i="2"/>
  <c r="F14" i="2"/>
  <c r="E14" i="2"/>
  <c r="D14" i="2"/>
  <c r="C14" i="2"/>
  <c r="B14" i="2"/>
  <c r="B41" i="2" s="1"/>
  <c r="J41" i="2" l="1"/>
  <c r="J32" i="2"/>
  <c r="G41" i="2"/>
  <c r="G32" i="2"/>
  <c r="H32" i="2"/>
  <c r="H41" i="2"/>
  <c r="F41" i="2"/>
  <c r="F32" i="2"/>
  <c r="C41" i="2"/>
  <c r="C32" i="2"/>
  <c r="K41" i="2"/>
  <c r="K32" i="2"/>
  <c r="D32" i="2"/>
  <c r="D41" i="2"/>
  <c r="E41" i="2"/>
  <c r="E32" i="2"/>
  <c r="I41" i="2"/>
  <c r="I32" i="2"/>
  <c r="L14" i="2"/>
  <c r="E22" i="3"/>
  <c r="E27" i="3" s="1"/>
  <c r="H25" i="3"/>
  <c r="I25" i="3" s="1"/>
  <c r="F22" i="3"/>
  <c r="G22" i="3"/>
  <c r="H22" i="3" s="1"/>
  <c r="I22" i="3" s="1"/>
  <c r="F35" i="15"/>
  <c r="K35" i="15"/>
  <c r="D35" i="15"/>
  <c r="H35" i="15"/>
  <c r="G35" i="15"/>
  <c r="E35" i="15"/>
  <c r="I35" i="15"/>
  <c r="L35" i="15"/>
  <c r="N35" i="15"/>
  <c r="B35" i="15"/>
  <c r="M35" i="15"/>
  <c r="J35" i="15"/>
  <c r="O35" i="15"/>
  <c r="C35" i="15"/>
  <c r="B9" i="15"/>
  <c r="E29" i="15" s="1"/>
  <c r="B8" i="15"/>
  <c r="J28" i="15" s="1"/>
  <c r="E8" i="3" l="1"/>
  <c r="E13" i="3" s="1"/>
  <c r="F27" i="3"/>
  <c r="F8" i="3"/>
  <c r="F13" i="3" s="1"/>
  <c r="G27" i="3"/>
  <c r="J22" i="3"/>
  <c r="K22" i="3" s="1"/>
  <c r="G8" i="3"/>
  <c r="O28" i="15"/>
  <c r="L29" i="15"/>
  <c r="I29" i="15"/>
  <c r="C29" i="15"/>
  <c r="M28" i="15"/>
  <c r="O29" i="15"/>
  <c r="K29" i="15"/>
  <c r="G28" i="15"/>
  <c r="G29" i="15"/>
  <c r="N29" i="15"/>
  <c r="D28" i="15"/>
  <c r="D29" i="15"/>
  <c r="I28" i="15"/>
  <c r="E28" i="15"/>
  <c r="B28" i="15"/>
  <c r="M29" i="15"/>
  <c r="J29" i="15"/>
  <c r="F29" i="15"/>
  <c r="N28" i="15"/>
  <c r="K28" i="15"/>
  <c r="F28" i="15"/>
  <c r="H29" i="15"/>
  <c r="B29" i="15"/>
  <c r="L28" i="15"/>
  <c r="C28" i="15"/>
  <c r="H28" i="15"/>
  <c r="J8" i="3" l="1"/>
  <c r="K8" i="3" s="1"/>
  <c r="H8" i="3"/>
  <c r="I8" i="3" s="1"/>
  <c r="G13" i="3"/>
  <c r="H27" i="3"/>
  <c r="I27" i="3" s="1"/>
  <c r="J27" i="3"/>
  <c r="K27" i="3" s="1"/>
  <c r="E35" i="48"/>
  <c r="E38" i="48" s="1"/>
  <c r="F30" i="48"/>
  <c r="F37" i="48" s="1"/>
  <c r="F35" i="48"/>
  <c r="F40" i="48" s="1"/>
  <c r="D35" i="48"/>
  <c r="D38" i="48" s="1"/>
  <c r="C30" i="48"/>
  <c r="C37" i="48" s="1"/>
  <c r="F31" i="48"/>
  <c r="F39" i="48" s="1"/>
  <c r="F10" i="48"/>
  <c r="F13" i="48" s="1"/>
  <c r="F21" i="48" s="1"/>
  <c r="C31" i="48"/>
  <c r="C39" i="48" s="1"/>
  <c r="C10" i="48"/>
  <c r="C12" i="48" s="1"/>
  <c r="C19" i="48" s="1"/>
  <c r="J13" i="3" l="1"/>
  <c r="K13" i="3" s="1"/>
  <c r="H13" i="3"/>
  <c r="I13" i="3" s="1"/>
  <c r="F12" i="48"/>
  <c r="F19" i="48" s="1"/>
  <c r="F17" i="48"/>
  <c r="C13" i="48"/>
  <c r="C21" i="48" s="1"/>
  <c r="E17" i="48"/>
  <c r="D17" i="48"/>
  <c r="D40" i="48"/>
  <c r="C35" i="48"/>
  <c r="C17" i="48"/>
  <c r="F38" i="48"/>
  <c r="E40" i="48"/>
  <c r="F20" i="48" l="1"/>
  <c r="F22" i="48"/>
  <c r="D22" i="48"/>
  <c r="E22" i="48"/>
  <c r="E20" i="48"/>
</calcChain>
</file>

<file path=xl/sharedStrings.xml><?xml version="1.0" encoding="utf-8"?>
<sst xmlns="http://schemas.openxmlformats.org/spreadsheetml/2006/main" count="9997" uniqueCount="349">
  <si>
    <t>Zurück zum Inhalt</t>
  </si>
  <si>
    <t>Anzahl der Einrichtungen</t>
  </si>
  <si>
    <t>Insgesamt</t>
  </si>
  <si>
    <t>Öffentliche Träger</t>
  </si>
  <si>
    <t>Sonstige Träger</t>
  </si>
  <si>
    <t>Anzahl</t>
  </si>
  <si>
    <t>3 Jahre bis zum Schuleintritt</t>
  </si>
  <si>
    <t>Meldetechnisch nicht belegte Plätze</t>
  </si>
  <si>
    <t>in %</t>
  </si>
  <si>
    <t>Ausländische Rechtsform</t>
  </si>
  <si>
    <t>Deutschland</t>
  </si>
  <si>
    <t>Schleswig-Holstein</t>
  </si>
  <si>
    <t>Hamburg</t>
  </si>
  <si>
    <t>Niedersachsen</t>
  </si>
  <si>
    <t>Bremen</t>
  </si>
  <si>
    <t>Nordrhein-Westfalen</t>
  </si>
  <si>
    <t>Hessen</t>
  </si>
  <si>
    <t>Rheinland-Pfalz</t>
  </si>
  <si>
    <t>Baden-Württemberg</t>
  </si>
  <si>
    <t>Bayern</t>
  </si>
  <si>
    <t>Saarland</t>
  </si>
  <si>
    <t>Berlin</t>
  </si>
  <si>
    <t>Brandenburg</t>
  </si>
  <si>
    <t>Sachsen</t>
  </si>
  <si>
    <t>Sachsen-Anhalt</t>
  </si>
  <si>
    <t>Thüringen</t>
  </si>
  <si>
    <t>AWO</t>
  </si>
  <si>
    <t>DRK</t>
  </si>
  <si>
    <t>Art des Trägers</t>
  </si>
  <si>
    <t>Land</t>
  </si>
  <si>
    <t>Westdeutschland</t>
  </si>
  <si>
    <t>Ostdeutschland</t>
  </si>
  <si>
    <t>Mecklenburg-Vorpommern</t>
  </si>
  <si>
    <t>Anzahl der genehmigten Plätze</t>
  </si>
  <si>
    <t>EKD/
Diakonie</t>
  </si>
  <si>
    <t>Kinder im Alter von…</t>
  </si>
  <si>
    <t>Genehmigte Plätze insgesamt</t>
  </si>
  <si>
    <t>Unter 3 Jahren</t>
  </si>
  <si>
    <t>Im Schulalter</t>
  </si>
  <si>
    <t>EKD/Diakonie</t>
  </si>
  <si>
    <t>Abschnitt</t>
  </si>
  <si>
    <t>1.4</t>
  </si>
  <si>
    <t>1.6</t>
  </si>
  <si>
    <t>1.7</t>
  </si>
  <si>
    <t>1.8</t>
  </si>
  <si>
    <t>1.5</t>
  </si>
  <si>
    <t>1.3</t>
  </si>
  <si>
    <t>Stiftung des öffentlichen Rechts</t>
  </si>
  <si>
    <t>Verein</t>
  </si>
  <si>
    <t>Stiftung des Privatrechts</t>
  </si>
  <si>
    <t>Personen-gesellschaft</t>
  </si>
  <si>
    <t>Davon</t>
  </si>
  <si>
    <t>Körperschaft des öffentlichen Rechts</t>
  </si>
  <si>
    <t>Einrichtungen</t>
  </si>
  <si>
    <t>Geöffnete Kindergartengruppen</t>
  </si>
  <si>
    <t>Anzahl der Kinder pro Gruppe</t>
  </si>
  <si>
    <t>200 und mehr</t>
  </si>
  <si>
    <t>Jahr</t>
  </si>
  <si>
    <t>100 und mehr</t>
  </si>
  <si>
    <t>Veränderung 2015 zu 2011</t>
  </si>
  <si>
    <t>Geöffnete Kindergarten-gruppen</t>
  </si>
  <si>
    <t>Gruppe für 
Kinder im Kindergartenalter</t>
  </si>
  <si>
    <t>Gruppe für Kinder im Altern 
von unter 3 Jahren</t>
  </si>
  <si>
    <t>26 und mehr</t>
  </si>
  <si>
    <t>Anzahl der Kinder
pro Gruppe</t>
  </si>
  <si>
    <t>Integrative Einrichtungen</t>
  </si>
  <si>
    <t>Ohne Kinder mit Behinderung</t>
  </si>
  <si>
    <t>Sondereinrichtungen zur Betreuung 
von Kindern mit Behinderung</t>
  </si>
  <si>
    <t>Öffnung 7:30 Uhr oder früher</t>
  </si>
  <si>
    <t>Öffnung später als 7:30 Uhr</t>
  </si>
  <si>
    <t>Schließung vor 16:30 Uhr</t>
  </si>
  <si>
    <t>Schließung 
16:30 Uhr 
oder später</t>
  </si>
  <si>
    <t>Schließung
16:30 Uhr
oder später</t>
  </si>
  <si>
    <t>Veränderung
2015 zu 2011</t>
  </si>
  <si>
    <t>…in denen keine Person gemeldet ist, die Leitungsaufgaben übernimmt</t>
  </si>
  <si>
    <t>...mit Personen, die Leitungsaufgaben übernehmen</t>
  </si>
  <si>
    <t>…anteilig…</t>
  </si>
  <si>
    <t>...ausschließlich…</t>
  </si>
  <si>
    <t>Eine Person,
die … Leitungsaufgaben übernimmt</t>
  </si>
  <si>
    <t>Einrichtungen insgesamt</t>
  </si>
  <si>
    <t>Darunter: Einrichtungen ohne feste Gruppenstruktur</t>
  </si>
  <si>
    <t>in Prozent-punkten</t>
  </si>
  <si>
    <t>10 oder 11</t>
  </si>
  <si>
    <t>12 oder 13</t>
  </si>
  <si>
    <t>14 oder 15</t>
  </si>
  <si>
    <t>16 oder 17</t>
  </si>
  <si>
    <t>18 oder 19</t>
  </si>
  <si>
    <t>20 oder 21</t>
  </si>
  <si>
    <t>22 oder 23</t>
  </si>
  <si>
    <t>24 oder 25</t>
  </si>
  <si>
    <t>Gruppe für Kinder im Alter 
von unter 4 Jahren</t>
  </si>
  <si>
    <t>Gruppe für Kinder im Alter 
von unter 3 Jahren</t>
  </si>
  <si>
    <t>Gruppen mit ausschließlich Schulkindern</t>
  </si>
  <si>
    <t>Davon mit … Kindern in der Gruppe</t>
  </si>
  <si>
    <t>Anteil in % (Zeilenprozente)</t>
  </si>
  <si>
    <t>Anteil in % (Zeilenprozent)</t>
  </si>
  <si>
    <t>Anstalt des öffentlichen Rechts</t>
  </si>
  <si>
    <t>Natürliche Person</t>
  </si>
  <si>
    <t>Kommunal-unternehmen</t>
  </si>
  <si>
    <t>Davon Einrichtungen mit … bis  … Kindern</t>
  </si>
  <si>
    <t>bis zu 49</t>
  </si>
  <si>
    <t>50 - 99</t>
  </si>
  <si>
    <t xml:space="preserve">Davon Einrichtungen mit … </t>
  </si>
  <si>
    <t>1 Gruppe</t>
  </si>
  <si>
    <t>2 Gruppen</t>
  </si>
  <si>
    <t>3 Gruppen</t>
  </si>
  <si>
    <t>4 Gruppen</t>
  </si>
  <si>
    <t>5 Gruppen</t>
  </si>
  <si>
    <t>6 und mehr Gruppen</t>
  </si>
  <si>
    <t>Einrichtung 
ohne feste Gruppenstruktur</t>
  </si>
  <si>
    <t>1 oder 2 Gruppen</t>
  </si>
  <si>
    <t>3 oder 4 Gruppen</t>
  </si>
  <si>
    <t>Davon Einrichtungen mit …</t>
  </si>
  <si>
    <t>5 und mehr Gruppen</t>
  </si>
  <si>
    <t>Einrichtungen
ohne feste Gruppenstruktur</t>
  </si>
  <si>
    <t>Veränderung in Prozentpunkten</t>
  </si>
  <si>
    <t>Veränderung 2015 zu 2006</t>
  </si>
  <si>
    <t>Veränderung 2013 zu 2011</t>
  </si>
  <si>
    <t>Veränderung 2015 zu 2013</t>
  </si>
  <si>
    <t>Veränderung
2013 zu 2011</t>
  </si>
  <si>
    <t>Veränderung
2015 zu 2013</t>
  </si>
  <si>
    <t>Anteile in % (Zeilenprozent)</t>
  </si>
  <si>
    <t>Gemeinden ohne Jugendamt</t>
  </si>
  <si>
    <t>Örtliche Träger</t>
  </si>
  <si>
    <t>Überörtliche Träger</t>
  </si>
  <si>
    <t>Unternehmens-/Betriebsteil</t>
  </si>
  <si>
    <t>Jugendgruppen, -verbände, -ringe</t>
  </si>
  <si>
    <t>Selbständig 
privat-
gewerblich</t>
  </si>
  <si>
    <t>Zentralwohlfahrtsstelle der Juden</t>
  </si>
  <si>
    <t>Andere Religionsgemeinschaften</t>
  </si>
  <si>
    <t>Sondereinrichtungen zur Betreuung von Kindern mit Behinderung</t>
  </si>
  <si>
    <t>Einrichtungen ohne Kinder mit Behinderung</t>
  </si>
  <si>
    <t>Anteil in %</t>
  </si>
  <si>
    <t>Gruppe für Kinder
im Alter von 
unter 3 Jahren</t>
  </si>
  <si>
    <t>Gruppe für Kinder
im Alter von 
unter 4 Jahren</t>
  </si>
  <si>
    <t>Einrichtung
ohne feste Gruppenstruktur</t>
  </si>
  <si>
    <t>mit 3 und 
mehr Kindern
unter 3 Jahren</t>
  </si>
  <si>
    <t>mit 1 oder 
2 Kindern 
unter 3 Jahren</t>
  </si>
  <si>
    <t>Altersgemischte Gruppen
(ohne
Schulkinder)</t>
  </si>
  <si>
    <t>Gruppe für Kinder im Altern 
von unter 4 Jahren</t>
  </si>
  <si>
    <t>Einrichtungen ohne feste Gruppenstruktur</t>
  </si>
  <si>
    <t>14 der 15</t>
  </si>
  <si>
    <t>Davon mit … Kindern pro Guppe</t>
  </si>
  <si>
    <t>bis zu 9</t>
  </si>
  <si>
    <t>1) Die Gesamtzahl der Gruppen stimmt nicht mit der Summe der berichteten Gruppen überein, da Gruppen zu mehreren Gruppenformen und andere Gruppen zu keiner Gruppenform zugeordnet werden können.</t>
  </si>
  <si>
    <t>Altersgemischte Gruppen 
(ohne Schulkinder)</t>
  </si>
  <si>
    <t>Gebietskörper-schaft oder Behörde</t>
  </si>
  <si>
    <t>1.9</t>
  </si>
  <si>
    <t>Gruppen insgesamt</t>
  </si>
  <si>
    <t>Gruppen
insgesamt</t>
  </si>
  <si>
    <t>1 Alters-
jahrgang</t>
  </si>
  <si>
    <t>Davon mit mit einer Altersspanne zwischen dem ältesten und 
dem jüngsten Kind der Gruppe von….</t>
  </si>
  <si>
    <t>2 Alters-
jahrgängen</t>
  </si>
  <si>
    <t>3 Alters-
jahrgängen</t>
  </si>
  <si>
    <t>Anteil an allen Gruppen (Zeilenprozent)</t>
  </si>
  <si>
    <t>4 und mehr 
Altersjahrgänge</t>
  </si>
  <si>
    <t>4 und mehr Altersjahrgänge</t>
  </si>
  <si>
    <t>1.10</t>
  </si>
  <si>
    <t>-</t>
  </si>
  <si>
    <t>Veränderung 
2015 zu 2011</t>
  </si>
  <si>
    <t>Veränderung 
2015 zu 2013</t>
  </si>
  <si>
    <t>Veränderung 
2013 zu 2011</t>
  </si>
  <si>
    <t>Leitungs-teams</t>
  </si>
  <si>
    <t>...mit Personen, die Leitungs-aufgaben übernehmen</t>
  </si>
  <si>
    <t>in Prozentpunkten</t>
  </si>
  <si>
    <t>Gruppen mit mindestens einem Kind unter 3 Jahren</t>
  </si>
  <si>
    <t>25 - 49</t>
  </si>
  <si>
    <t>50 - 74</t>
  </si>
  <si>
    <t>75 -  99</t>
  </si>
  <si>
    <t>100 -  124</t>
  </si>
  <si>
    <t>125 -  149</t>
  </si>
  <si>
    <t>150 -  174</t>
  </si>
  <si>
    <t>175 -  199</t>
  </si>
  <si>
    <t>bis zu 24</t>
  </si>
  <si>
    <t>Davon Einrichtungen mit … bis … Kindern</t>
  </si>
  <si>
    <t>/</t>
  </si>
  <si>
    <t>Andere juristische Personen 
oder Vereinigungen*</t>
  </si>
  <si>
    <t>Natürliche oder andere juristische Person*</t>
  </si>
  <si>
    <t>in % an allen Einrichtungen</t>
  </si>
  <si>
    <t>Veränderung zum Vorjahr (Anzahl)</t>
  </si>
  <si>
    <t>Anteil an allen Einrichtungen in % (Spaltenprozent)</t>
  </si>
  <si>
    <t>Anteil an allen genehmigten Plätzen in % (Spaltenprozent)</t>
  </si>
  <si>
    <t>Verhältnis der genehmigten Plätze der Träger an allen genehmigten Plätzen in % (Zeilenprozent)</t>
  </si>
  <si>
    <t>Anteil an allen Einrichtungen in % (Zeilenprozent); Veränderungen in Prozentpunkten</t>
  </si>
  <si>
    <t>Tab. 1.4-4: Plätze in Kindertageseinrichtungen in Trägerschaft der AWO 2006 bis 2015 nach Ländern</t>
  </si>
  <si>
    <t>Tab. 1.1: Kindertageseinrichtungen 2006 bis 2015 nach Trägern</t>
  </si>
  <si>
    <t>Tab. 1.2: Kindertageseinrichtungen 2006 bis 2015 nach Ländern</t>
  </si>
  <si>
    <t>Tab. 1.2-1: Kindertageseinrichtungen in Trägerschaft öffentlicher Träger 2006 bis 2015 nach Ländern</t>
  </si>
  <si>
    <t>Tab. 1.2-2: Kindertageseinrichtungen in Trägerschaft der EKD/Diakonie 2006 bis 2015 nach Ländern</t>
  </si>
  <si>
    <t>Tab. 1.2-4: Kindertageseinrichtungen in Trägerschaft der AWO 2006 bis 2015 nach Ländern</t>
  </si>
  <si>
    <t>Tab. 1.2-6: Kindertageseinrichtungen in Trägerschaft des DRK 2006 bis 2015 nach Ländern</t>
  </si>
  <si>
    <t>Tab. 1.3: Plätze in Kindertageseinrichtungen 2006 bis 2015 nach Trägern</t>
  </si>
  <si>
    <t>Tab. 1.4: Plätze in Kindertageseinrichtungen 2006 bis 2015 nach Ländern</t>
  </si>
  <si>
    <t>Tab. 1.4-1: Plätze in Kindertageseinrichtungen in Trägerschaft öffentlicher Träger 2006 bis 2015 nach Ländern</t>
  </si>
  <si>
    <t>Tab. 1.4-2: Plätze in Kindertageseinrichtungen in Trägerschaft der EKD/Diakonie 2006 bis 2015 nach Ländern</t>
  </si>
  <si>
    <t>Tab. 1.4-6: Plätze in Kindertageseinrichtungen in Trägerschaft des DRK 2006 bis 2015 nach Ländern</t>
  </si>
  <si>
    <t>Tab. 1.5: Plätze in Kindertageseinrichtungen 2015 nach Trägern und Ländern</t>
  </si>
  <si>
    <t>Tab. 1.6: Plätze und Kinder in Kindertageseinrichtungen 2006 bis 2015 nach Altersgruppen der Kinder und Trägern</t>
  </si>
  <si>
    <t>Tab. 1.7:  Größe der Kindertageseinrichtungen 2015 nach Anzahl der Kinder und Träger</t>
  </si>
  <si>
    <t>Tab. 1.8: Größe der Kindertageseinrichtungen 2011, 2013 und 2015 nach Anzahl der betreuten Kinder und Trägern</t>
  </si>
  <si>
    <t>Tab. 1.9: Größe der Kindertageseinrichtungen 2011 und 2015 nach Anzahl der betreuten Kinder und Ländern</t>
  </si>
  <si>
    <t>Tab. 1.9-1: Größe der Kindertageseinrichtungen in Trägerschaft öffentlicher Träger 2011 und 2015 nach Anzahl der betreuten Kinder und Ländern</t>
  </si>
  <si>
    <t>Tab. 1.9-2: Größe der Kindertageseinrichtungen in Trägerschaft der EKD/Diakonie 2011 und 2015 nach Anzahl der betreuten Kinder und Ländern</t>
  </si>
  <si>
    <t>Tab. 1.9-4: Größe der Kindertageseinrichtungen in Trägerschaft der AWO 2011 und 2015 nach Anzahl der betreuten Kinder und Ländern</t>
  </si>
  <si>
    <t>Tab. 1.9-6: Größe der Kindertageseinrichtungen in Trägerschaft des DRK 2011 und 2015 nach Anzahl der betreuten Kinder und Ländern</t>
  </si>
  <si>
    <t>Tab. 1.10:  Größe der Kindertageseinrichtungen 2015 nach Anzahl der Gruppen und Trägern</t>
  </si>
  <si>
    <t>Tab. 1.11: Größe der Kindertageseinrichtungen 2011, 2013 und 2015 nach Anzahl der Gruppen und Trägern</t>
  </si>
  <si>
    <t>Tab. 1.12: Größe der Kindertageseinrichtungen 2011 und 2015 nach Anzahl der Gruppen und Ländern</t>
  </si>
  <si>
    <t>Tab. 1.12-1: Größe der Kindertageseinrichtungen in Trägerschaft öffentlicher Träger 2011 und 2015 nach Anzahl der Gruppen und Ländern</t>
  </si>
  <si>
    <t>Tab. 1.12-2: Größe der Kindertageseinrichtungen in Trägerschaft der EKD/Diakonie 2011 und 2015 nach Anzahl der Gruppen und Ländern</t>
  </si>
  <si>
    <t>Tab. 1.12-4: Größe der Kindertageseinrichtungen in Trägerschaft der AWO 2011 und 2015 nach Anzahl der Gruppen und Ländern</t>
  </si>
  <si>
    <t>Tab. 1.12-6: Größe der Kindertageseinrichtungen in Trägerschaft des DRK 2011 und 2015 nach Anzahl der Gruppen und Ländern</t>
  </si>
  <si>
    <t>Tab. 1.13: Kindertageseinrichtungen 2015 nach Art der Einrichtungsleitung und Trägern</t>
  </si>
  <si>
    <t>Tab. 1.14: Kindertageseinrichtungen 2011, 2013 und 2015 nach Art der Einrichtungsleitung</t>
  </si>
  <si>
    <t>Tab. 1.14-1: Kindertageseinrichtungen in Trägerschaft öffentlicher Träger 2011, 2013 und 2015 nach Art der Einrichtungsleitung</t>
  </si>
  <si>
    <t>Tab. 1.14-2: Kindertageseinrichtungen in Trägerschaft der EKD/Diakonie 2011, 2013 und 2015 nach Art der Einrichtungsleitung</t>
  </si>
  <si>
    <t>Tab. 1.14-4: Kindertageseinrichtungen in Trägerschaft der AWO 2011, 2013 und 2015 nach Art der Einrichtungsleitung</t>
  </si>
  <si>
    <t>Tab. 1.14-6: Kindertageseinrichtungen in Trägerschaft des DRK 2011, 2013 und 2015 nach Art der Einrichtungsleitung</t>
  </si>
  <si>
    <t>Tab. 1.15: Kindertageseinrichtungen 2013 und 2015 nach Öffnungszeiten und Trägern</t>
  </si>
  <si>
    <t>Tab. 1.17: Kindertageseinrichtungen 2015 nach der Art der Betreuung von Kindern mit Behinderung und Trägern</t>
  </si>
  <si>
    <t>Tab. 1.18: Kindertageseinrichtungen 2011, 2013 und 2015 nach der Art der Betreuung von Kindern mit Behinderung und Ländergruppen</t>
  </si>
  <si>
    <t>Tab. 1.18-1: Kindertageseinrichtungen in Trägerschaft öffentlicher Träger 2011, 2013 und 2015 nach Betreuung von Kindern mit Behinderung und Ländergruppen</t>
  </si>
  <si>
    <t>Tab. 1.18-2: Kindertageseinrichtungen in Trägerschaft der EKD/Diakonie 2011, 2013 und 2015 nach der Art der Betreuung von Kindern mit Behinderung und Ländergruppen</t>
  </si>
  <si>
    <t>Tab. 1.18-4: Kindertageseinrichtungen in Trägerschaft der AWO 2011, 2013 und 2015 nach der Art der Betreuung von Kindern mit Behinderung und Ländergruppen</t>
  </si>
  <si>
    <t>Tab. 1.18-6: Kindertageseinrichtungen in Trägerschaft des DRK 2011, 2013 und 2015 nach der Art der Betreuung von Kindern mit Behinderung und Ländergruppen</t>
  </si>
  <si>
    <t>Katholische Kirche/Caritas</t>
  </si>
  <si>
    <t>Indexentwicklung 2006 = 100</t>
  </si>
  <si>
    <t>Der Paritätische</t>
  </si>
  <si>
    <t>Kath. Kirche/
Caritas</t>
  </si>
  <si>
    <t>Tab. 1.2-5: Kindertageseinrichtungen in Trägerschaft des Paritätischen 2006 bis 2015 nach Ländern</t>
  </si>
  <si>
    <t>Tab. 1.4-5: Plätze in Kindertageseinrichtungen in Trägerschaft des Paritätischen 2006 bis 2015 nach Ländern</t>
  </si>
  <si>
    <t>Tab. 1.9-5: Größe der Kindertageseinrichtungen in Trägerschaft des Paritätischen 2011 und 2015 nach Anzahl der betreuten Kinder und Ländern</t>
  </si>
  <si>
    <t>Tab. 1.12-5: Größe der Kindertageseinrichtungen in Trägerschaft des Paritätischen 2011 und 2015 nach Anzahl der Gruppen und Ländern</t>
  </si>
  <si>
    <t>Tab. 1.14-5: Kindertageseinrichtungen in Trägerschaft des Paritätischen 2011, 2013 und 2015 nach Art der Einrichtungsleitung</t>
  </si>
  <si>
    <t>Tab. 1.18-5: Kindertageseinrichtungen in Trägerschaft des Paritätischen 2011, 2013 und 2015 nach der Art der Betreuung von Kindern mit Behinderung und Ländergruppen</t>
  </si>
  <si>
    <t>Tab. 1.4-3: Plätze in Kindertageseinrichtungen in Trägerschaft der katholischen Kirche/Caritas 2006 bis 2015 nach Ländern</t>
  </si>
  <si>
    <t>Tab. 1.2-3: Kindertageseinrichtungen in Trägerschaft der katholischen Kirche/Caritas 2006 bis 2015 nach Ländern</t>
  </si>
  <si>
    <t>Tab. 1.9-3: Größe der Kindertageseinrichtungen in Trägerschaft der katholischen Kirchen/Caritas 2011 und 2015 nach Anzahl der betreuten Kinder und Ländern</t>
  </si>
  <si>
    <t>Tab. 1.12-3: Größe der Kindertageseinrichtungen in Trägerschaft der katholischen Kirchen/Caritas 2011 und 2015 nach Anzahl der Gruppen und Ländern</t>
  </si>
  <si>
    <t>Tab. 1.14-3: Kindertageseinrichtungen in Trägerschaft der katholischen Kirchen/Caritas 2011, 2013 und 2015 nach Art der Einrichtungsleitung</t>
  </si>
  <si>
    <t>Tab. 1.18-3: Kindertageseinrichtungen in Trägerschaft der katholischen Kirchen/Caritas 2011, 2013 und 2015 nach der Art der Betreuung von Kindern mit Behinderung und Ländergruppen</t>
  </si>
  <si>
    <t>1.1.1</t>
  </si>
  <si>
    <t>1.1.2</t>
  </si>
  <si>
    <t>1.2.1</t>
  </si>
  <si>
    <t>1.2.2</t>
  </si>
  <si>
    <t xml:space="preserve">Quelle: Statistisches Bundesamt, Statistiken der Kinder- und Jugendhilfe, Kinder und tätige Personen in Tageseinrichtungen und öffentlich geförderter Kindertagespflege, eigene Berechnungen </t>
  </si>
  <si>
    <t>Zeichenerklärung</t>
  </si>
  <si>
    <t>●</t>
  </si>
  <si>
    <t>Keine Werte vorhanden</t>
  </si>
  <si>
    <t>Wert nicht ausweisbar</t>
  </si>
  <si>
    <t>Anonymisierter Wert zur Gewährleistung des Datenschutzes</t>
  </si>
  <si>
    <t>Quelle: Forschungsdatenzentrum der Statistischen Ämter des Bundes und der Länder, Statistik der Kinder- und Jugendhilfe, Kinder und tätige Personen in Tageseinrichtungen und in öffentlich geförderter Kindertagespflege, 2015; eigene Berechnungen</t>
  </si>
  <si>
    <t>Tab. 1.31-6: Einrichtungen in Trägerschaft des DRK 2015 nach Art der Rechtsform und Ländern</t>
  </si>
  <si>
    <t>Tab. 1.31-5: Einrichtungen in Trägerschaft des Paritätischen 2015 nach Art der Rechtsform und Ländern</t>
  </si>
  <si>
    <t>Tab. 1.31-4: Einrichtungen in Trägerschaft der AWO 2015 nach Art der Rechtsform und Ländern</t>
  </si>
  <si>
    <t>Tab. 1.31-3: Einrichtungen in Trägerschaft der katholischen Kirchen/Caritas 2015 nach Art der Rechtsform und Ländern</t>
  </si>
  <si>
    <t>Tab. 1.31-2: Einrichtungen in Trägerschaft der EKD/Diakonie 2015 nach Art der Rechtsform und Ländern</t>
  </si>
  <si>
    <t>Tab. 1.31-1: Einrichtungen in Trägerschaft öffentlicher Träger 2015 nach Art der Rechtsform und Ländern</t>
  </si>
  <si>
    <t>Tab. 1.31: Kindertageseinrichtungen  2015 nach Art der Rechtsform und Ländern</t>
  </si>
  <si>
    <t>Tab. 1.30: Kindertageseinrichtungen nach Art der Rechtsform 2015 nach Trägern</t>
  </si>
  <si>
    <t xml:space="preserve">Tab. 1.29-6: Gruppen in Kindertageseinrichtungen in Trägerschaft des DRK 2015 nach der Altersspanne in der Gruppe und Ländern </t>
  </si>
  <si>
    <t xml:space="preserve">Tab. 1.29-5: Gruppen in Kindertageseinrichtungen in Trägerschaft des Paritätischen 2015 nach der Altersspanne in der Gruppe und Ländern </t>
  </si>
  <si>
    <t xml:space="preserve">Tab. 1.29-4: Gruppen in Kindertageseinrichtungen in Trägerschaft der AWO 2015 nach der Altersspanne in der Gruppe und Ländern </t>
  </si>
  <si>
    <t xml:space="preserve">Tab. 1.29-3: Gruppen in Kindertageseinrichtungen in Trägerschaft der katholischen Kirchen/Caritas 2015 nach der Altersspanne in der Gruppe und Ländern </t>
  </si>
  <si>
    <t xml:space="preserve">Tab. 1.29-2: Gruppen in Kindertageseinrichtungen in Trägerschaft der EKD/Diakonie 2015 nach der Altersspanne in der Gruppe und Ländern </t>
  </si>
  <si>
    <t xml:space="preserve">Tab. 1.29-1: Gruppen in Kindertageseinrichtungen in Trägerschaft öffentlicher Träger 2015 nach der Altersspanne in der Gruppe und Ländern </t>
  </si>
  <si>
    <t xml:space="preserve">Tab. 1.29: Gruppen in Kindertageseinrichtungen 2015 nach der Altersspanne in der Gruppe und Ländern </t>
  </si>
  <si>
    <t>Tab. 1.28: Gruppen in Kindertageseinrichtungen 2015 nach der Altersspanne in der Gruppe und Trägern</t>
  </si>
  <si>
    <t>Tab. 1.27-6: Gruppen in Kindertageseinrichtungen in Trägerschaft des DRK 2011 und 2015 nach Anzahl der Kinder pro Gruppe und Gruppenform</t>
  </si>
  <si>
    <t>Tab. 1.27-5: Gruppen in Kindertageseinrichtungen in Trägerschaft des Paritätischen 2011 und 2015 nach Anzahl der Kinder pro Gruppe und Gruppenform</t>
  </si>
  <si>
    <t>Tab. 1.27-4: Gruppen in Kindertageseinrichtungen in Trägerschaft der AWO 2011 und 2015 nach Anzahl der Kinder pro Gruppe und Gruppenform</t>
  </si>
  <si>
    <t>Tab. 1.27-3: Gruppen in Kindertageseinrichtungen in Trägerschaft der katholischen Kirchen/Caritas 2011 und 2015 nach Anzahl der Kinder pro Gruppe und Gruppenform</t>
  </si>
  <si>
    <t>Tab. 1.27-2: Gruppen in Kindertageseinrichtungen in Trägerschaft der EKD/Diakonie 2011 und 2015 nach Anzahl der Kinder pro Gruppe und Gruppenform</t>
  </si>
  <si>
    <t>Tab. 1.27-1: Gruppen in Kindertageseinrichtungen in Trägerschaft öffentlcher Träger 2011 und 2015 nach Anzahl der Kinder pro Gruppe und Gruppenform</t>
  </si>
  <si>
    <t>Tab. 1.27: Gruppen in Kindertageseinrichtungen 2011 und 2015 nach Anzahl der Kinder pro Gruppe und Gruppenform</t>
  </si>
  <si>
    <t xml:space="preserve">Tab. 1.26-6: Gruppen in Kindertageseinrichtungen in Trägerschaft des DRK 2011 und 2015 nach Anzahl der Kinder pro Gruppe und Ländern </t>
  </si>
  <si>
    <t xml:space="preserve">Tab. 1.26-5: Gruppen in Kindertageseinrichtungen in Trägerschaft des Paritätischen 2011 und 2015 nach Anzahl der Kinder pro Gruppe und Ländern </t>
  </si>
  <si>
    <t xml:space="preserve">Tab. 1.26-4: Gruppen in Kindertageseinrichtungen in Trägerschaft der AWO 2011 und 2015 nach Anzahl der Kinder pro Gruppe und Ländern </t>
  </si>
  <si>
    <t xml:space="preserve">Tab. 1.26-3: Gruppen in Kindertageseinrichtungen in Trägerschaft der katholischen Kirchen/Caritas 2011 und 2015 nach Anzahl der Kinder pro Gruppe und Ländern </t>
  </si>
  <si>
    <t xml:space="preserve">Tab. 1.26-2: Gruppen in Kindertageseinrichtungen in Trägerschaft der EKD/Diakonie 2011 und 2015 nach Anzahl der Kinder pro Gruppe und Ländern </t>
  </si>
  <si>
    <t xml:space="preserve">Tab. 1.26-1: Gruppen in Kindertageseinrichtungen in Trägerschaft öffentlicher Träger 2011 und 2015 nach Anzahl der Kinder pro Gruppe und Ländern </t>
  </si>
  <si>
    <t xml:space="preserve">Tab. 1.26: Gruppen in Kindertageseinrichtungen 2011 und 2015 nach Anzahl der Kinder pro Gruppe und Ländern </t>
  </si>
  <si>
    <t>Tab. 1.25: Gruppen in Kindertageseinrichtungen 2011 und 2015 nach Anzahl der Kinder pro Gruppe</t>
  </si>
  <si>
    <t>Tab. 1.24: Gruppen in Kindertageseinrichtungen 2011 und 2015 nach Anzahl der Kinder pro Gruppe und Trägern</t>
  </si>
  <si>
    <t>Tab. 1.22: Gruppen in Kindertageseinrichtungen 2015 nach Trägern und Gruppenform</t>
  </si>
  <si>
    <t>Tab. 1.21-6: Kindertageseinrichtungen ohne feste Gruppenstruktur in Trägerschaft des DRK 2011 und 2015 nach Ländern</t>
  </si>
  <si>
    <t>Tab. 1.21-5: Kindertageseinrichtungen ohne feste Gruppenstruktur in Trägerschaft des Paritätischen 2011 und 2015 nach Ländern</t>
  </si>
  <si>
    <t>Tab. 1.21-4: Kindertageseinrichtungen ohne feste Gruppenstruktur in Trägerschaft der AWO 2011 und 2015 nach Ländern</t>
  </si>
  <si>
    <t>Tab. 1.21-3: Kindertageseinrichtungen ohne feste Gruppenstruktur in Trägerschaft der katholischen Kirchen/Caritas 2011 und 2015 nach Ländern</t>
  </si>
  <si>
    <t>Tab. 1.21-2: Kindertageseinrichtungen ohne feste Gruppenstruktur in Trägerschaft der EKD/Diakonie 2011 und 2015 nach Ländern</t>
  </si>
  <si>
    <t>Tab. 1.21-1: Kindertageseinrichtungen ohne feste Gruppenstruktur in Trägerschaft öffentlicher Träger 2011 und 2015 nach Ländern</t>
  </si>
  <si>
    <t>Tab. 1.21: Kindertageseinrichtungen ohne feste Gruppenstruktur 2011 und 2015 nach Ländern</t>
  </si>
  <si>
    <t>Tab. 1.20: Kindertageseinrichtungen ohne feste Gruppenstruktur 2011, 2013 und 2015 nach Trägern</t>
  </si>
  <si>
    <t>Veränderung in Prozentpunkten (Zeilenprozent)</t>
  </si>
  <si>
    <t>Tab. 1.19: Kindertageseinrichtungen 2011 und 2015 nach der Art der Betreuung von Kindern mit Behinderung und Ländern</t>
  </si>
  <si>
    <t>Tab. 1.19-1: Kindertageseinrichtungen in Trägerschaft der öffentlichen Träger 2011 und 2015 nach der Art der Betreuung von Kindern mit Behinderung und Ländern</t>
  </si>
  <si>
    <t>Tab. 1.19-2: Kindertageseinrichtungen in Trägerschaft der EKD/Caritas 2011 und 2015 nach der Art der Betreuung von Kindern mit Behinderung und Ländern</t>
  </si>
  <si>
    <t>Tab. 1.19-3: Kindertageseinrichtungen in Trägerschaft der Katholischen Kirche/Caritas 2011 und 2015 nach der Art der Betreuung von Kindern mit Behinderung und Ländern</t>
  </si>
  <si>
    <t>Tab. 1.19-4: Kindertageseinrichtungen in Trägerschaft der AWO 2011 und 2015 nach der Art der Betreuung von Kindern mit Behinderung und Ländern</t>
  </si>
  <si>
    <t>Tab. 1.19-5: Kindertageseinrichtungen in Trägerschaft des Paritätischen 2011 und 2015 nach der Art der Betreuung von Kindern mit Behinderung und Ländern</t>
  </si>
  <si>
    <t>Tab. 1.19-6: Kindertageseinrichtungen in Trägerschaft des DRK 2011 und 2015 nach der Art der Betreuung von Kindern mit Behinderung und Ländern</t>
  </si>
  <si>
    <t>gGmbH</t>
  </si>
  <si>
    <t>Andere 
Kapital-gesellschaft</t>
  </si>
  <si>
    <t>Genossenschaft</t>
  </si>
  <si>
    <t xml:space="preserve">Quelle: Statistisches Bundesamt, Statistiken der Kinder- und Jugendhilfe, Kinder und tätige Personen in Tageseinrichtungen und öffentlich geförderter Kindertagespflege, 2015; eigene Berechnungen </t>
  </si>
  <si>
    <t>Quelle: Forschungsdatenzentrum der Statistischen Ämter des Bundes und der Länder, Statistik der Kinder- und Jugendhilfe, Kinder und tätige Personen in Tageseinrichtungen und in öffentlich geförderter Kindertagespflege; eigene Berechnungen</t>
  </si>
  <si>
    <t>Altersüber-greifende Gruppen mit Schulkindern
(ohne reine
Hortgruppen)</t>
  </si>
  <si>
    <t>Gruppen für Schulkindern</t>
  </si>
  <si>
    <t>Tab. 1.22: Gruppen in Kindertageseinrichtungen 2015 nach Gruppenform, Trägern und Ländergruppen</t>
  </si>
  <si>
    <t>Katholische Kirche/
Caritas</t>
  </si>
  <si>
    <t>Altersübergreifende Gruppen
mit Schulkindern
(ohne reine Hortgruppen)</t>
  </si>
  <si>
    <t>* Berücksichtigt sind auch Einrichtungen ohne feste Gruppenstruktur.</t>
  </si>
  <si>
    <r>
      <t>Gruppen insgesamt</t>
    </r>
    <r>
      <rPr>
        <b/>
        <vertAlign val="superscript"/>
        <sz val="9"/>
        <color theme="1"/>
        <rFont val="Arial"/>
        <family val="2"/>
      </rPr>
      <t>1)</t>
    </r>
  </si>
  <si>
    <t>Anteil in % (Spaltenprozent)</t>
  </si>
  <si>
    <t>Tab. 1.16: Kindertageseinrichtungen 2013 und 2015 nach Öffnungszeiten, Trägern und Ländergruppen</t>
  </si>
  <si>
    <t>mit 1 oder 2 Kindern 
unter 3 Jahren</t>
  </si>
  <si>
    <t>mit 3 und mehr Kindern
unter 3 Jahren</t>
  </si>
  <si>
    <t>Altersübergreifende Gruppen mit Schulkindern
(ohne reine Hortgruppen)</t>
  </si>
  <si>
    <t>* Ohne Hortgruppen, d.h. Gruppen in denen ausschließlich Schulkinder betreut werden.</t>
  </si>
  <si>
    <t xml:space="preserve">Tab. 1.29-6: Gruppen* in Kindertageseinrichtungen in Trägerschaft des DRK 2015 nach der Altersspanne in der Gruppe und Ländern </t>
  </si>
  <si>
    <t xml:space="preserve">Tab. 1.29-5: Gruppen* in Kindertageseinrichtungen in Trägerschaft des Paritätischen 2015 nach der Altersspanne in der Gruppe und Ländern </t>
  </si>
  <si>
    <t xml:space="preserve">Tab. 1.29-4: Gruppen* in Kindertageseinrichtungen in Trägerschaft der AWO 2015 nach der Altersspanne in der Gruppe und Ländern </t>
  </si>
  <si>
    <t xml:space="preserve">Tab. 1.29-3: Gruppen* in Kindertageseinrichtungen in Trägerschaft der katholischen Kirchen/Caritas 2015 nach der Altersspanne in der Gruppe und Ländern </t>
  </si>
  <si>
    <t xml:space="preserve">Tab. 1.29-2: Gruppen* in Kindertageseinrichtungen in Trägerschaft der EKD/Diakonie 2015 nach der Altersspanne in der Gruppe und Ländern </t>
  </si>
  <si>
    <t xml:space="preserve">Tab. 1.29-1: Gruppen* in Kindertageseinrichtungen in Trägerschaft öffentlicher Träger 2015 nach der Altersspanne in der Gruppe und Ländern </t>
  </si>
  <si>
    <t xml:space="preserve">Tab. 1.29: Gruppen* in Kindertageseinrichtungen 2015 nach der Altersspanne in der Gruppe und Ländern </t>
  </si>
  <si>
    <t>Tab. 1.28: Gruppen* in Kindertageseinrichtungen 2015 nach der Altersspanne in der Gruppe und Trägern</t>
  </si>
  <si>
    <t>Tab. 1.24: Gruppen in Kindertageseinrichtungen* 2015 nach Anzahl der Kinder pro Gruppe und Trägern</t>
  </si>
  <si>
    <t>Tab. 1.27: Gruppen in Kindertageseinrichtungen* 2011 und 2015 nach Anzahl der Kinder pro Gruppe und Gruppenform</t>
  </si>
  <si>
    <t>Tab. 1.25: Gruppen in Kindertageseinrichtungen* 2011 und 2015 nach Anzahl der Kinder pro Gruppe</t>
  </si>
  <si>
    <t>Tab. 1.23: Gruppen in Kindertageseinrichtungen 2011 und 2015 nach Gruppenform und Trägern</t>
  </si>
  <si>
    <t>mit 1 oder 2 Kindern
unter 3 Jahren</t>
  </si>
  <si>
    <t>Ländergruppe</t>
  </si>
  <si>
    <t xml:space="preserve">Tab. 1.26: Gruppen in Kindertageseinrichtungen 2011 und 2015 nach Anzahl der Kinder pro Gruppe und Ländergruppen </t>
  </si>
  <si>
    <t xml:space="preserve">Tab. 1.26-1: Gruppen in Kindertageseinrichtungen in Trägerschaft öffentlicher Träger 2011 und 2015 nach Anzahl der Kinder pro Gruppe und Ländergruppen </t>
  </si>
  <si>
    <t xml:space="preserve">Tab. 1.26-6: Gruppen in Kindertageseinrichtungen in Trägerschaft des DRK 2011 und 2015 nach Anzahl der Kinder pro Gruppe und Ländergruppen </t>
  </si>
  <si>
    <t xml:space="preserve">Tab. 1.26-5: Gruppen in Kindertageseinrichtungen in Trägerschaft des Paritätischen 2011 und 2015 nach Anzahl der Kinder pro Gruppe und Ländergruppen </t>
  </si>
  <si>
    <t xml:space="preserve">Tab. 1.26-4: Gruppen in Kindertageseinrichtungen in Trägerschaft der AWO 2011 und 2015 nach Anzahl der Kinder pro Gruppe und Ländergruppen </t>
  </si>
  <si>
    <t xml:space="preserve">Tab. 1.26-3: Gruppen in Kindertageseinrichtungen in Trägerschaft der katholischen Kirchen/Caritas 2011 und 2015 nach Anzahl der Kinder pro Gruppe und Ländergruppen </t>
  </si>
  <si>
    <t xml:space="preserve">Tab. 1.26-2: Gruppen in Kindertageseinrichtungen in Trägerschaft der EKD/Diakonie 2011 und 2015 nach Anzahl der Kinder pro Gruppe und Ländergruppen </t>
  </si>
  <si>
    <t>in % bzw. in Prozentpunkten</t>
  </si>
  <si>
    <t>Tab. 1.7:  Größe der Kindertageseinrichtungen 2015 nach Anzahl der Kinder und Trägern</t>
  </si>
  <si>
    <t>Leitungs-
teams</t>
  </si>
  <si>
    <t>Tab. 1.31: Kindertageseinrichtungen 2015 nach Art der Rechtsform und Ländern</t>
  </si>
  <si>
    <t>Tab. 1.19-3: Kindertageseinrichtungen in Trägerschaft der katholischen Kirche/Caritas 2011 und 2015 nach der Art der Betreuung von Kindern mit Behinderung und Ländern</t>
  </si>
  <si>
    <t xml:space="preserve">Veränderung
2015 zu 2011 </t>
  </si>
  <si>
    <t>Inhalt: Kapitel 1 - Strukturen der Einrichtungen und Gruppen</t>
  </si>
  <si>
    <t xml:space="preserve"> </t>
  </si>
  <si>
    <t>Tab. 1.6: Plätze und Kinder in Kindertageseinrichtungen 2006 und 2011 bis 2015 nach Altersgruppen der Kinder und Trägern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</si>
</sst>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\+0.0;\ \-0.0"/>
    <numFmt numFmtId="167" formatCode="\+#,##0;\-#,##0"/>
    <numFmt numFmtId="168" formatCode="0.0"/>
    <numFmt numFmtId="169" formatCode="#,##0_ ;\-#,##0\ "/>
    <numFmt numFmtId="170" formatCode="#,##0.0"/>
    <numFmt numFmtId="171" formatCode="#,##0.0\ _€"/>
    <numFmt numFmtId="172" formatCode="\+#,##0_ ;\-#,##0\ "/>
    <numFmt numFmtId="173" formatCode="#,##0.0_ ;\-#,##0.0\ "/>
    <numFmt numFmtId="174" formatCode="##\ ##\ ##\ ###"/>
    <numFmt numFmtId="175" formatCode="##\ ##"/>
    <numFmt numFmtId="176" formatCode="##\ ##\ #"/>
    <numFmt numFmtId="177" formatCode="##\ ##\ ##"/>
    <numFmt numFmtId="178" formatCode="#,##0\ _€"/>
    <numFmt numFmtId="179" formatCode="0.0_ ;\-0.0\ "/>
    <numFmt numFmtId="180" formatCode="_-* #,##0.00\ _D_M_-;\-* #,##0.00\ _D_M_-;_-* &quot;-&quot;??\ _D_M_-;_-@_-"/>
    <numFmt numFmtId="181" formatCode="\+#,##0.0;\-#,##0.0"/>
    <numFmt numFmtId="182" formatCode="\+0;\ \-0"/>
    <numFmt numFmtId="183" formatCode="\+#,##0.0_ ;\-#,##0.0\ "/>
    <numFmt numFmtId="184" formatCode="\+#,##0\ ;\-#,##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name val="MetaNormalLF-Roman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9"/>
      <color indexed="8"/>
      <name val="Arial"/>
      <family val="2"/>
    </font>
    <font>
      <u/>
      <sz val="9"/>
      <color theme="10"/>
      <name val="Arial"/>
      <family val="2"/>
    </font>
    <font>
      <sz val="10"/>
      <name val="MetaNormalLF-Roman"/>
      <family val="2"/>
    </font>
    <font>
      <sz val="8"/>
      <name val="MetaNormalLF-Roman"/>
      <family val="2"/>
    </font>
    <font>
      <i/>
      <sz val="11"/>
      <color theme="1"/>
      <name val="Arial"/>
      <family val="2"/>
    </font>
    <font>
      <sz val="9"/>
      <name val="MetaNormalLF-Roman"/>
      <family val="2"/>
    </font>
    <font>
      <b/>
      <i/>
      <sz val="9"/>
      <color theme="1"/>
      <name val="Arial"/>
      <family val="2"/>
    </font>
    <font>
      <sz val="12"/>
      <color indexed="8"/>
      <name val="Arial"/>
      <family val="2"/>
    </font>
    <font>
      <sz val="8"/>
      <name val="Times New Roman"/>
      <family val="1"/>
    </font>
    <font>
      <sz val="12"/>
      <color indexed="9"/>
      <name val="Arial"/>
      <family val="2"/>
    </font>
    <font>
      <b/>
      <sz val="12"/>
      <color indexed="63"/>
      <name val="Arial"/>
      <family val="2"/>
    </font>
    <font>
      <b/>
      <sz val="12"/>
      <color indexed="52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u/>
      <sz val="10"/>
      <color indexed="12"/>
      <name val="MetaNormalLF-Roman"/>
      <family val="2"/>
    </font>
    <font>
      <sz val="12"/>
      <color indexed="60"/>
      <name val="Arial"/>
      <family val="2"/>
    </font>
    <font>
      <sz val="12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MS Sans Serif"/>
      <family val="2"/>
    </font>
    <font>
      <b/>
      <i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b/>
      <vertAlign val="superscript"/>
      <sz val="9"/>
      <color theme="1"/>
      <name val="Arial"/>
      <family val="2"/>
    </font>
    <font>
      <sz val="9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7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/>
      </bottom>
      <diagonal/>
    </border>
    <border>
      <left style="medium">
        <color theme="0" tint="-0.14996795556505021"/>
      </left>
      <right style="medium">
        <color theme="0"/>
      </right>
      <top style="medium">
        <color theme="0" tint="-0.14996795556505021"/>
      </top>
      <bottom style="medium">
        <color theme="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/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3743705557422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 tint="-0.14993743705557422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3743705557422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dotted">
        <color theme="0" tint="-4.9989318521683403E-2"/>
      </left>
      <right/>
      <top style="thin">
        <color theme="0"/>
      </top>
      <bottom/>
      <diagonal/>
    </border>
    <border>
      <left style="dotted">
        <color theme="0" tint="-4.9989318521683403E-2"/>
      </left>
      <right/>
      <top/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 tint="-0.14996795556505021"/>
      </right>
      <top style="medium">
        <color theme="0"/>
      </top>
      <bottom/>
      <diagonal/>
    </border>
    <border>
      <left style="medium">
        <color theme="0"/>
      </left>
      <right style="medium">
        <color theme="0" tint="-0.14996795556505021"/>
      </right>
      <top/>
      <bottom style="medium">
        <color theme="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1" fillId="0" borderId="0"/>
    <xf numFmtId="0" fontId="18" fillId="0" borderId="0"/>
    <xf numFmtId="0" fontId="11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175" fontId="24" fillId="0" borderId="24">
      <alignment horizontal="left"/>
    </xf>
    <xf numFmtId="175" fontId="24" fillId="0" borderId="24">
      <alignment horizontal="left"/>
    </xf>
    <xf numFmtId="175" fontId="24" fillId="0" borderId="25">
      <alignment horizontal="left"/>
    </xf>
    <xf numFmtId="175" fontId="24" fillId="0" borderId="25">
      <alignment horizontal="left"/>
    </xf>
    <xf numFmtId="175" fontId="24" fillId="0" borderId="25">
      <alignment horizontal="left"/>
    </xf>
    <xf numFmtId="175" fontId="24" fillId="0" borderId="25">
      <alignment horizontal="left"/>
    </xf>
    <xf numFmtId="175" fontId="24" fillId="0" borderId="24">
      <alignment horizontal="left"/>
    </xf>
    <xf numFmtId="175" fontId="24" fillId="0" borderId="25">
      <alignment horizontal="left"/>
    </xf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176" fontId="24" fillId="0" borderId="24">
      <alignment horizontal="left"/>
    </xf>
    <xf numFmtId="176" fontId="24" fillId="0" borderId="24">
      <alignment horizontal="left"/>
    </xf>
    <xf numFmtId="176" fontId="24" fillId="0" borderId="25">
      <alignment horizontal="left"/>
    </xf>
    <xf numFmtId="176" fontId="24" fillId="0" borderId="25">
      <alignment horizontal="left"/>
    </xf>
    <xf numFmtId="176" fontId="24" fillId="0" borderId="25">
      <alignment horizontal="left"/>
    </xf>
    <xf numFmtId="176" fontId="24" fillId="0" borderId="25">
      <alignment horizontal="left"/>
    </xf>
    <xf numFmtId="176" fontId="24" fillId="0" borderId="24">
      <alignment horizontal="left"/>
    </xf>
    <xf numFmtId="176" fontId="24" fillId="0" borderId="25">
      <alignment horizontal="left"/>
    </xf>
    <xf numFmtId="177" fontId="24" fillId="0" borderId="24">
      <alignment horizontal="left"/>
    </xf>
    <xf numFmtId="177" fontId="24" fillId="0" borderId="24">
      <alignment horizontal="left"/>
    </xf>
    <xf numFmtId="177" fontId="24" fillId="0" borderId="25">
      <alignment horizontal="left"/>
    </xf>
    <xf numFmtId="177" fontId="24" fillId="0" borderId="25">
      <alignment horizontal="left"/>
    </xf>
    <xf numFmtId="177" fontId="24" fillId="0" borderId="25">
      <alignment horizontal="left"/>
    </xf>
    <xf numFmtId="177" fontId="24" fillId="0" borderId="25">
      <alignment horizontal="left"/>
    </xf>
    <xf numFmtId="177" fontId="24" fillId="0" borderId="24">
      <alignment horizontal="left"/>
    </xf>
    <xf numFmtId="177" fontId="24" fillId="0" borderId="25">
      <alignment horizontal="left"/>
    </xf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174" fontId="24" fillId="0" borderId="24">
      <alignment horizontal="left"/>
    </xf>
    <xf numFmtId="174" fontId="24" fillId="0" borderId="24">
      <alignment horizontal="left"/>
    </xf>
    <xf numFmtId="174" fontId="24" fillId="0" borderId="25">
      <alignment horizontal="left"/>
    </xf>
    <xf numFmtId="174" fontId="24" fillId="0" borderId="25">
      <alignment horizontal="left"/>
    </xf>
    <xf numFmtId="174" fontId="24" fillId="0" borderId="25">
      <alignment horizontal="left"/>
    </xf>
    <xf numFmtId="174" fontId="24" fillId="0" borderId="25">
      <alignment horizontal="left"/>
    </xf>
    <xf numFmtId="174" fontId="24" fillId="0" borderId="24">
      <alignment horizontal="left"/>
    </xf>
    <xf numFmtId="174" fontId="24" fillId="0" borderId="25">
      <alignment horizontal="left"/>
    </xf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4" borderId="0" applyNumberFormat="0" applyBorder="0" applyAlignment="0" applyProtection="0"/>
    <xf numFmtId="0" fontId="26" fillId="25" borderId="26" applyNumberFormat="0" applyAlignment="0" applyProtection="0"/>
    <xf numFmtId="0" fontId="27" fillId="25" borderId="27" applyNumberFormat="0" applyAlignment="0" applyProtection="0"/>
    <xf numFmtId="0" fontId="28" fillId="12" borderId="27" applyNumberFormat="0" applyAlignment="0" applyProtection="0"/>
    <xf numFmtId="0" fontId="29" fillId="0" borderId="28" applyNumberFormat="0" applyFill="0" applyAlignment="0" applyProtection="0"/>
    <xf numFmtId="0" fontId="30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4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26" borderId="0" applyNumberFormat="0" applyBorder="0" applyAlignment="0" applyProtection="0"/>
    <xf numFmtId="0" fontId="18" fillId="27" borderId="29" applyNumberFormat="0" applyFont="0" applyAlignment="0" applyProtection="0"/>
    <xf numFmtId="0" fontId="34" fillId="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8" fillId="0" borderId="0"/>
    <xf numFmtId="0" fontId="35" fillId="0" borderId="0" applyNumberFormat="0" applyFill="0" applyBorder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8" fillId="0" borderId="32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33" applyNumberFormat="0" applyFill="0" applyAlignment="0" applyProtection="0"/>
    <xf numFmtId="0" fontId="40" fillId="0" borderId="0" applyNumberFormat="0" applyFill="0" applyBorder="0" applyAlignment="0" applyProtection="0"/>
    <xf numFmtId="0" fontId="41" fillId="28" borderId="34" applyNumberFormat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180" fontId="1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2" applyFont="1"/>
    <xf numFmtId="0" fontId="4" fillId="0" borderId="0" xfId="0" applyFont="1" applyBorder="1"/>
    <xf numFmtId="0" fontId="5" fillId="3" borderId="1" xfId="0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 indent="1"/>
    </xf>
    <xf numFmtId="3" fontId="5" fillId="4" borderId="1" xfId="0" applyNumberFormat="1" applyFont="1" applyFill="1" applyBorder="1" applyAlignment="1">
      <alignment horizontal="right" vertical="center" wrapText="1" indent="1"/>
    </xf>
    <xf numFmtId="3" fontId="5" fillId="3" borderId="1" xfId="0" applyNumberFormat="1" applyFont="1" applyFill="1" applyBorder="1" applyAlignment="1">
      <alignment horizontal="right" vertical="center" indent="1"/>
    </xf>
    <xf numFmtId="3" fontId="5" fillId="3" borderId="1" xfId="0" applyNumberFormat="1" applyFont="1" applyFill="1" applyBorder="1" applyAlignment="1">
      <alignment horizontal="right" vertical="center" wrapText="1" inden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" fontId="14" fillId="3" borderId="1" xfId="3" applyNumberFormat="1" applyFont="1" applyFill="1" applyBorder="1" applyAlignment="1">
      <alignment horizontal="left" vertical="center" indent="2"/>
    </xf>
    <xf numFmtId="3" fontId="14" fillId="4" borderId="1" xfId="3" applyNumberFormat="1" applyFont="1" applyFill="1" applyBorder="1" applyAlignment="1">
      <alignment horizontal="left" vertical="center" indent="2"/>
    </xf>
    <xf numFmtId="0" fontId="5" fillId="3" borderId="1" xfId="0" applyFont="1" applyFill="1" applyBorder="1" applyAlignment="1">
      <alignment horizontal="right" vertical="center" indent="1"/>
    </xf>
    <xf numFmtId="3" fontId="14" fillId="3" borderId="1" xfId="3" applyNumberFormat="1" applyFont="1" applyFill="1" applyBorder="1" applyAlignment="1">
      <alignment horizontal="right" vertical="center" indent="1"/>
    </xf>
    <xf numFmtId="0" fontId="5" fillId="4" borderId="1" xfId="0" applyFont="1" applyFill="1" applyBorder="1" applyAlignment="1">
      <alignment horizontal="right" vertical="center" indent="1"/>
    </xf>
    <xf numFmtId="3" fontId="14" fillId="4" borderId="1" xfId="3" applyNumberFormat="1" applyFont="1" applyFill="1" applyBorder="1" applyAlignment="1">
      <alignment horizontal="right" vertical="center" indent="1"/>
    </xf>
    <xf numFmtId="165" fontId="5" fillId="3" borderId="1" xfId="1" applyNumberFormat="1" applyFont="1" applyFill="1" applyBorder="1" applyAlignment="1">
      <alignment horizontal="right" vertical="center" indent="1"/>
    </xf>
    <xf numFmtId="165" fontId="14" fillId="3" borderId="1" xfId="1" applyNumberFormat="1" applyFont="1" applyFill="1" applyBorder="1" applyAlignment="1">
      <alignment horizontal="right" vertical="center" indent="1"/>
    </xf>
    <xf numFmtId="165" fontId="5" fillId="4" borderId="1" xfId="1" applyNumberFormat="1" applyFont="1" applyFill="1" applyBorder="1" applyAlignment="1">
      <alignment horizontal="right" vertical="center" indent="1"/>
    </xf>
    <xf numFmtId="165" fontId="14" fillId="4" borderId="1" xfId="1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vertical="center"/>
    </xf>
    <xf numFmtId="0" fontId="0" fillId="0" borderId="0" xfId="0" applyAlignment="1">
      <alignment vertical="center"/>
    </xf>
    <xf numFmtId="3" fontId="14" fillId="4" borderId="1" xfId="3" applyNumberFormat="1" applyFont="1" applyFill="1" applyBorder="1" applyAlignment="1">
      <alignment horizontal="left" vertical="center" indent="1"/>
    </xf>
    <xf numFmtId="3" fontId="14" fillId="3" borderId="1" xfId="3" applyNumberFormat="1" applyFont="1" applyFill="1" applyBorder="1" applyAlignment="1">
      <alignment horizontal="left" vertical="center" indent="1"/>
    </xf>
    <xf numFmtId="0" fontId="0" fillId="0" borderId="0" xfId="0" applyFont="1"/>
    <xf numFmtId="166" fontId="5" fillId="3" borderId="1" xfId="0" applyNumberFormat="1" applyFont="1" applyFill="1" applyBorder="1" applyAlignment="1">
      <alignment horizontal="right" vertical="center" indent="1"/>
    </xf>
    <xf numFmtId="166" fontId="5" fillId="4" borderId="1" xfId="0" applyNumberFormat="1" applyFont="1" applyFill="1" applyBorder="1" applyAlignment="1">
      <alignment horizontal="right" vertical="center" indent="1"/>
    </xf>
    <xf numFmtId="167" fontId="5" fillId="3" borderId="1" xfId="0" applyNumberFormat="1" applyFont="1" applyFill="1" applyBorder="1" applyAlignment="1">
      <alignment horizontal="right" vertical="center" indent="1"/>
    </xf>
    <xf numFmtId="167" fontId="5" fillId="4" borderId="1" xfId="0" applyNumberFormat="1" applyFont="1" applyFill="1" applyBorder="1" applyAlignment="1">
      <alignment horizontal="right" vertical="center" indent="1"/>
    </xf>
    <xf numFmtId="0" fontId="15" fillId="0" borderId="0" xfId="2" applyFont="1" applyAlignment="1">
      <alignment vertical="center"/>
    </xf>
    <xf numFmtId="164" fontId="5" fillId="3" borderId="1" xfId="1" applyNumberFormat="1" applyFont="1" applyFill="1" applyBorder="1" applyAlignment="1">
      <alignment horizontal="right" vertical="center" wrapText="1" indent="1"/>
    </xf>
    <xf numFmtId="164" fontId="5" fillId="4" borderId="1" xfId="1" applyNumberFormat="1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17" fillId="0" borderId="0" xfId="2" applyFont="1"/>
    <xf numFmtId="0" fontId="12" fillId="0" borderId="0" xfId="0" applyFont="1"/>
    <xf numFmtId="0" fontId="5" fillId="3" borderId="1" xfId="0" applyFont="1" applyFill="1" applyBorder="1" applyAlignment="1">
      <alignment horizontal="left" vertical="center" indent="2"/>
    </xf>
    <xf numFmtId="0" fontId="5" fillId="4" borderId="1" xfId="0" applyFont="1" applyFill="1" applyBorder="1" applyAlignment="1">
      <alignment horizontal="left" vertical="center" indent="2"/>
    </xf>
    <xf numFmtId="0" fontId="4" fillId="0" borderId="0" xfId="0" applyFont="1" applyAlignment="1"/>
    <xf numFmtId="3" fontId="5" fillId="3" borderId="6" xfId="0" applyNumberFormat="1" applyFont="1" applyFill="1" applyBorder="1" applyAlignment="1">
      <alignment horizontal="right" vertical="center" indent="1"/>
    </xf>
    <xf numFmtId="0" fontId="5" fillId="3" borderId="6" xfId="0" applyFont="1" applyFill="1" applyBorder="1" applyAlignment="1">
      <alignment horizontal="right" vertical="center" indent="1"/>
    </xf>
    <xf numFmtId="3" fontId="5" fillId="4" borderId="6" xfId="0" applyNumberFormat="1" applyFont="1" applyFill="1" applyBorder="1" applyAlignment="1">
      <alignment horizontal="right" vertical="center" indent="1"/>
    </xf>
    <xf numFmtId="0" fontId="15" fillId="0" borderId="0" xfId="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14" fillId="5" borderId="3" xfId="3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right" vertical="center" indent="1"/>
    </xf>
    <xf numFmtId="168" fontId="5" fillId="4" borderId="1" xfId="0" applyNumberFormat="1" applyFont="1" applyFill="1" applyBorder="1" applyAlignment="1">
      <alignment horizontal="right" vertical="center" indent="1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169" fontId="16" fillId="3" borderId="1" xfId="1" applyNumberFormat="1" applyFont="1" applyFill="1" applyBorder="1" applyAlignment="1">
      <alignment horizontal="right" vertical="center" wrapText="1" indent="1"/>
    </xf>
    <xf numFmtId="169" fontId="16" fillId="4" borderId="1" xfId="1" applyNumberFormat="1" applyFont="1" applyFill="1" applyBorder="1" applyAlignment="1">
      <alignment horizontal="right" vertical="center" wrapText="1" indent="1"/>
    </xf>
    <xf numFmtId="3" fontId="14" fillId="3" borderId="1" xfId="3" applyNumberFormat="1" applyFont="1" applyFill="1" applyBorder="1" applyAlignment="1">
      <alignment horizontal="left" vertical="center" indent="3"/>
    </xf>
    <xf numFmtId="3" fontId="14" fillId="4" borderId="1" xfId="3" applyNumberFormat="1" applyFont="1" applyFill="1" applyBorder="1" applyAlignment="1">
      <alignment horizontal="left" vertical="center" indent="3"/>
    </xf>
    <xf numFmtId="0" fontId="5" fillId="4" borderId="6" xfId="0" applyFont="1" applyFill="1" applyBorder="1" applyAlignment="1">
      <alignment horizontal="left" vertical="center" indent="2"/>
    </xf>
    <xf numFmtId="0" fontId="5" fillId="3" borderId="6" xfId="0" applyFont="1" applyFill="1" applyBorder="1" applyAlignment="1">
      <alignment horizontal="left" vertical="center" indent="2"/>
    </xf>
    <xf numFmtId="0" fontId="5" fillId="3" borderId="6" xfId="0" applyFont="1" applyFill="1" applyBorder="1" applyAlignment="1">
      <alignment horizontal="left" vertical="center" indent="1"/>
    </xf>
    <xf numFmtId="170" fontId="5" fillId="3" borderId="6" xfId="0" applyNumberFormat="1" applyFont="1" applyFill="1" applyBorder="1" applyAlignment="1">
      <alignment horizontal="right" vertical="center" indent="1"/>
    </xf>
    <xf numFmtId="170" fontId="5" fillId="4" borderId="6" xfId="0" applyNumberFormat="1" applyFont="1" applyFill="1" applyBorder="1" applyAlignment="1">
      <alignment horizontal="right" vertical="center" indent="1"/>
    </xf>
    <xf numFmtId="171" fontId="5" fillId="3" borderId="1" xfId="0" applyNumberFormat="1" applyFont="1" applyFill="1" applyBorder="1" applyAlignment="1">
      <alignment horizontal="right" vertical="center" indent="1"/>
    </xf>
    <xf numFmtId="171" fontId="5" fillId="4" borderId="1" xfId="0" applyNumberFormat="1" applyFont="1" applyFill="1" applyBorder="1" applyAlignment="1">
      <alignment horizontal="right" vertical="center" indent="1"/>
    </xf>
    <xf numFmtId="168" fontId="5" fillId="3" borderId="6" xfId="0" applyNumberFormat="1" applyFont="1" applyFill="1" applyBorder="1" applyAlignment="1">
      <alignment horizontal="right" vertical="center" indent="1"/>
    </xf>
    <xf numFmtId="168" fontId="5" fillId="4" borderId="6" xfId="0" applyNumberFormat="1" applyFont="1" applyFill="1" applyBorder="1" applyAlignment="1">
      <alignment horizontal="right" vertical="center" indent="1"/>
    </xf>
    <xf numFmtId="172" fontId="5" fillId="3" borderId="1" xfId="0" applyNumberFormat="1" applyFont="1" applyFill="1" applyBorder="1" applyAlignment="1">
      <alignment horizontal="right" vertical="center" indent="1"/>
    </xf>
    <xf numFmtId="172" fontId="5" fillId="4" borderId="1" xfId="0" applyNumberFormat="1" applyFont="1" applyFill="1" applyBorder="1" applyAlignment="1">
      <alignment horizontal="right" vertical="center" indent="1"/>
    </xf>
    <xf numFmtId="167" fontId="5" fillId="3" borderId="6" xfId="0" applyNumberFormat="1" applyFont="1" applyFill="1" applyBorder="1" applyAlignment="1">
      <alignment horizontal="right" vertical="center" indent="1"/>
    </xf>
    <xf numFmtId="166" fontId="5" fillId="4" borderId="6" xfId="0" applyNumberFormat="1" applyFont="1" applyFill="1" applyBorder="1" applyAlignment="1">
      <alignment horizontal="right" vertical="center" indent="1"/>
    </xf>
    <xf numFmtId="0" fontId="5" fillId="0" borderId="1" xfId="0" applyFont="1" applyBorder="1" applyAlignment="1">
      <alignment vertical="center"/>
    </xf>
    <xf numFmtId="3" fontId="14" fillId="3" borderId="1" xfId="0" applyNumberFormat="1" applyFont="1" applyFill="1" applyBorder="1" applyAlignment="1">
      <alignment horizontal="right" vertical="center" indent="1"/>
    </xf>
    <xf numFmtId="3" fontId="14" fillId="4" borderId="1" xfId="0" applyNumberFormat="1" applyFont="1" applyFill="1" applyBorder="1" applyAlignment="1">
      <alignment horizontal="right" vertical="center" indent="1"/>
    </xf>
    <xf numFmtId="1" fontId="14" fillId="3" borderId="1" xfId="0" applyNumberFormat="1" applyFont="1" applyFill="1" applyBorder="1" applyAlignment="1">
      <alignment horizontal="right" vertical="center" indent="1"/>
    </xf>
    <xf numFmtId="1" fontId="14" fillId="4" borderId="1" xfId="0" applyNumberFormat="1" applyFont="1" applyFill="1" applyBorder="1" applyAlignment="1">
      <alignment horizontal="right" vertical="center" indent="1"/>
    </xf>
    <xf numFmtId="3" fontId="14" fillId="3" borderId="1" xfId="0" applyNumberFormat="1" applyFont="1" applyFill="1" applyBorder="1" applyAlignment="1">
      <alignment horizontal="right" vertical="center" wrapText="1" indent="1"/>
    </xf>
    <xf numFmtId="169" fontId="5" fillId="3" borderId="1" xfId="1" applyNumberFormat="1" applyFont="1" applyFill="1" applyBorder="1" applyAlignment="1">
      <alignment horizontal="right" vertical="center" wrapText="1" indent="1"/>
    </xf>
    <xf numFmtId="169" fontId="5" fillId="4" borderId="1" xfId="1" applyNumberFormat="1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indent="1"/>
    </xf>
    <xf numFmtId="0" fontId="5" fillId="4" borderId="6" xfId="0" applyFont="1" applyFill="1" applyBorder="1" applyAlignment="1">
      <alignment horizontal="left" vertical="center" wrapText="1" indent="1"/>
    </xf>
    <xf numFmtId="167" fontId="5" fillId="4" borderId="6" xfId="0" applyNumberFormat="1" applyFont="1" applyFill="1" applyBorder="1" applyAlignment="1">
      <alignment horizontal="right" vertical="center" indent="1"/>
    </xf>
    <xf numFmtId="0" fontId="5" fillId="4" borderId="6" xfId="0" applyFont="1" applyFill="1" applyBorder="1" applyAlignment="1">
      <alignment horizontal="left" vertical="center" indent="3"/>
    </xf>
    <xf numFmtId="0" fontId="5" fillId="3" borderId="6" xfId="0" applyFont="1" applyFill="1" applyBorder="1" applyAlignment="1">
      <alignment horizontal="left" vertical="center" indent="3"/>
    </xf>
    <xf numFmtId="0" fontId="5" fillId="4" borderId="6" xfId="0" applyFont="1" applyFill="1" applyBorder="1" applyAlignment="1">
      <alignment horizontal="left" vertical="center" wrapText="1" indent="3"/>
    </xf>
    <xf numFmtId="172" fontId="5" fillId="3" borderId="6" xfId="0" applyNumberFormat="1" applyFont="1" applyFill="1" applyBorder="1" applyAlignment="1">
      <alignment horizontal="right" vertical="center" indent="1"/>
    </xf>
    <xf numFmtId="172" fontId="5" fillId="4" borderId="6" xfId="0" applyNumberFormat="1" applyFont="1" applyFill="1" applyBorder="1" applyAlignment="1">
      <alignment horizontal="right" vertical="center" indent="1"/>
    </xf>
    <xf numFmtId="166" fontId="5" fillId="3" borderId="6" xfId="0" applyNumberFormat="1" applyFont="1" applyFill="1" applyBorder="1" applyAlignment="1">
      <alignment horizontal="right" vertical="center" indent="1"/>
    </xf>
    <xf numFmtId="0" fontId="9" fillId="0" borderId="0" xfId="0" applyFont="1" applyFill="1"/>
    <xf numFmtId="0" fontId="5" fillId="4" borderId="6" xfId="0" applyFont="1" applyFill="1" applyBorder="1" applyAlignment="1">
      <alignment horizontal="right" vertical="center" indent="1"/>
    </xf>
    <xf numFmtId="0" fontId="9" fillId="5" borderId="0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right" vertical="center" indent="1"/>
    </xf>
    <xf numFmtId="0" fontId="5" fillId="3" borderId="22" xfId="0" applyFont="1" applyFill="1" applyBorder="1" applyAlignment="1">
      <alignment horizontal="right" vertical="center" indent="1"/>
    </xf>
    <xf numFmtId="170" fontId="5" fillId="3" borderId="22" xfId="0" applyNumberFormat="1" applyFont="1" applyFill="1" applyBorder="1" applyAlignment="1">
      <alignment horizontal="right" vertical="center" indent="1"/>
    </xf>
    <xf numFmtId="0" fontId="9" fillId="0" borderId="1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3" fontId="19" fillId="4" borderId="1" xfId="5" applyNumberFormat="1" applyFont="1" applyFill="1" applyBorder="1" applyAlignment="1">
      <alignment horizontal="right" vertical="center" indent="1"/>
    </xf>
    <xf numFmtId="3" fontId="19" fillId="3" borderId="1" xfId="5" applyNumberFormat="1" applyFont="1" applyFill="1" applyBorder="1" applyAlignment="1">
      <alignment horizontal="right" vertical="center" indent="1"/>
    </xf>
    <xf numFmtId="168" fontId="5" fillId="4" borderId="1" xfId="0" applyNumberFormat="1" applyFont="1" applyFill="1" applyBorder="1" applyAlignment="1">
      <alignment horizontal="right" vertical="center" wrapText="1" indent="1"/>
    </xf>
    <xf numFmtId="168" fontId="21" fillId="4" borderId="1" xfId="5" applyNumberFormat="1" applyFont="1" applyFill="1" applyBorder="1" applyAlignment="1">
      <alignment horizontal="right" vertical="center" indent="1"/>
    </xf>
    <xf numFmtId="168" fontId="5" fillId="3" borderId="1" xfId="0" applyNumberFormat="1" applyFont="1" applyFill="1" applyBorder="1" applyAlignment="1">
      <alignment horizontal="right" vertical="center" wrapText="1" indent="1"/>
    </xf>
    <xf numFmtId="168" fontId="21" fillId="3" borderId="1" xfId="5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7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170" fontId="5" fillId="3" borderId="1" xfId="0" applyNumberFormat="1" applyFont="1" applyFill="1" applyBorder="1" applyAlignment="1">
      <alignment horizontal="right" vertical="center" wrapText="1" indent="1"/>
    </xf>
    <xf numFmtId="170" fontId="5" fillId="4" borderId="1" xfId="0" applyNumberFormat="1" applyFont="1" applyFill="1" applyBorder="1" applyAlignment="1">
      <alignment horizontal="right" vertical="center" wrapText="1" indent="1"/>
    </xf>
    <xf numFmtId="170" fontId="5" fillId="3" borderId="1" xfId="0" applyNumberFormat="1" applyFont="1" applyFill="1" applyBorder="1" applyAlignment="1">
      <alignment horizontal="right" vertical="center" indent="1"/>
    </xf>
    <xf numFmtId="170" fontId="5" fillId="4" borderId="1" xfId="0" applyNumberFormat="1" applyFont="1" applyFill="1" applyBorder="1" applyAlignment="1">
      <alignment horizontal="right" vertical="center" inden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 wrapText="1" indent="1"/>
    </xf>
    <xf numFmtId="165" fontId="5" fillId="4" borderId="1" xfId="1" applyNumberFormat="1" applyFont="1" applyFill="1" applyBorder="1" applyAlignment="1">
      <alignment horizontal="right" vertical="center" wrapText="1" indent="1"/>
    </xf>
    <xf numFmtId="173" fontId="16" fillId="3" borderId="1" xfId="1" applyNumberFormat="1" applyFont="1" applyFill="1" applyBorder="1" applyAlignment="1">
      <alignment horizontal="right" vertical="center" wrapText="1" indent="1"/>
    </xf>
    <xf numFmtId="173" fontId="16" fillId="4" borderId="1" xfId="1" applyNumberFormat="1" applyFont="1" applyFill="1" applyBorder="1" applyAlignment="1">
      <alignment horizontal="right" vertical="center" wrapText="1" indent="1"/>
    </xf>
    <xf numFmtId="167" fontId="16" fillId="4" borderId="1" xfId="1" applyNumberFormat="1" applyFont="1" applyFill="1" applyBorder="1" applyAlignment="1">
      <alignment horizontal="right" vertical="center" wrapText="1" indent="1"/>
    </xf>
    <xf numFmtId="167" fontId="16" fillId="3" borderId="1" xfId="1" applyNumberFormat="1" applyFont="1" applyFill="1" applyBorder="1" applyAlignment="1">
      <alignment horizontal="right" vertical="center" wrapText="1" indent="1"/>
    </xf>
    <xf numFmtId="166" fontId="16" fillId="4" borderId="1" xfId="1" applyNumberFormat="1" applyFont="1" applyFill="1" applyBorder="1" applyAlignment="1">
      <alignment horizontal="right" vertical="center" wrapText="1" indent="1"/>
    </xf>
    <xf numFmtId="166" fontId="16" fillId="3" borderId="1" xfId="1" applyNumberFormat="1" applyFont="1" applyFill="1" applyBorder="1" applyAlignment="1">
      <alignment horizontal="right" vertical="center" wrapText="1" indent="1"/>
    </xf>
    <xf numFmtId="0" fontId="9" fillId="0" borderId="4" xfId="0" applyFont="1" applyBorder="1" applyAlignment="1">
      <alignment vertical="center" wrapText="1"/>
    </xf>
    <xf numFmtId="1" fontId="5" fillId="4" borderId="1" xfId="0" applyNumberFormat="1" applyFont="1" applyFill="1" applyBorder="1" applyAlignment="1">
      <alignment horizontal="right" vertical="center" indent="1"/>
    </xf>
    <xf numFmtId="1" fontId="5" fillId="3" borderId="1" xfId="0" applyNumberFormat="1" applyFont="1" applyFill="1" applyBorder="1" applyAlignment="1">
      <alignment horizontal="right" vertical="center" indent="1"/>
    </xf>
    <xf numFmtId="1" fontId="5" fillId="3" borderId="1" xfId="1" applyNumberFormat="1" applyFont="1" applyFill="1" applyBorder="1" applyAlignment="1">
      <alignment horizontal="right" vertical="center" wrapText="1" indent="1"/>
    </xf>
    <xf numFmtId="1" fontId="5" fillId="4" borderId="1" xfId="1" applyNumberFormat="1" applyFont="1" applyFill="1" applyBorder="1" applyAlignment="1">
      <alignment horizontal="right" vertical="center" wrapText="1" indent="1"/>
    </xf>
    <xf numFmtId="164" fontId="14" fillId="3" borderId="1" xfId="1" applyNumberFormat="1" applyFont="1" applyFill="1" applyBorder="1" applyAlignment="1">
      <alignment horizontal="right" vertical="center" indent="1"/>
    </xf>
    <xf numFmtId="164" fontId="14" fillId="4" borderId="1" xfId="1" applyNumberFormat="1" applyFont="1" applyFill="1" applyBorder="1" applyAlignment="1">
      <alignment horizontal="right" vertical="center" indent="1"/>
    </xf>
    <xf numFmtId="0" fontId="12" fillId="2" borderId="1" xfId="0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right" vertical="center" wrapText="1" indent="1"/>
    </xf>
    <xf numFmtId="167" fontId="5" fillId="4" borderId="1" xfId="0" applyNumberFormat="1" applyFont="1" applyFill="1" applyBorder="1" applyAlignment="1">
      <alignment horizontal="right" vertical="center" wrapText="1" indent="1"/>
    </xf>
    <xf numFmtId="167" fontId="14" fillId="3" borderId="1" xfId="3" applyNumberFormat="1" applyFont="1" applyFill="1" applyBorder="1" applyAlignment="1">
      <alignment horizontal="right" vertical="center" indent="1"/>
    </xf>
    <xf numFmtId="167" fontId="14" fillId="4" borderId="1" xfId="3" applyNumberFormat="1" applyFont="1" applyFill="1" applyBorder="1" applyAlignment="1">
      <alignment horizontal="right" vertical="center" indent="1"/>
    </xf>
    <xf numFmtId="1" fontId="4" fillId="0" borderId="0" xfId="0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indent="1"/>
    </xf>
    <xf numFmtId="172" fontId="16" fillId="3" borderId="1" xfId="1" applyNumberFormat="1" applyFont="1" applyFill="1" applyBorder="1" applyAlignment="1">
      <alignment horizontal="right" vertical="center" wrapText="1" indent="1"/>
    </xf>
    <xf numFmtId="172" fontId="16" fillId="4" borderId="1" xfId="1" applyNumberFormat="1" applyFont="1" applyFill="1" applyBorder="1" applyAlignment="1">
      <alignment horizontal="right" vertical="center" wrapText="1" inden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5" fillId="4" borderId="1" xfId="0" quotePrefix="1" applyNumberFormat="1" applyFont="1" applyFill="1" applyBorder="1" applyAlignment="1">
      <alignment horizontal="right" vertical="center" indent="1"/>
    </xf>
    <xf numFmtId="178" fontId="5" fillId="3" borderId="1" xfId="0" applyNumberFormat="1" applyFont="1" applyFill="1" applyBorder="1" applyAlignment="1">
      <alignment horizontal="right" vertical="center" indent="1"/>
    </xf>
    <xf numFmtId="178" fontId="5" fillId="4" borderId="1" xfId="0" applyNumberFormat="1" applyFont="1" applyFill="1" applyBorder="1" applyAlignment="1">
      <alignment horizontal="right" vertical="center" indent="1"/>
    </xf>
    <xf numFmtId="167" fontId="5" fillId="4" borderId="1" xfId="0" quotePrefix="1" applyNumberFormat="1" applyFont="1" applyFill="1" applyBorder="1" applyAlignment="1">
      <alignment horizontal="right" vertical="center" indent="1"/>
    </xf>
    <xf numFmtId="166" fontId="5" fillId="4" borderId="1" xfId="0" quotePrefix="1" applyNumberFormat="1" applyFont="1" applyFill="1" applyBorder="1" applyAlignment="1">
      <alignment horizontal="right" vertical="center" indent="1"/>
    </xf>
    <xf numFmtId="3" fontId="5" fillId="3" borderId="1" xfId="0" quotePrefix="1" applyNumberFormat="1" applyFont="1" applyFill="1" applyBorder="1" applyAlignment="1">
      <alignment horizontal="right" vertical="center" indent="1"/>
    </xf>
    <xf numFmtId="178" fontId="5" fillId="4" borderId="1" xfId="0" quotePrefix="1" applyNumberFormat="1" applyFont="1" applyFill="1" applyBorder="1" applyAlignment="1">
      <alignment horizontal="right" vertical="center" indent="1"/>
    </xf>
    <xf numFmtId="0" fontId="5" fillId="3" borderId="6" xfId="0" applyFont="1" applyFill="1" applyBorder="1" applyAlignment="1">
      <alignment horizontal="left" vertical="center" wrapText="1" indent="3"/>
    </xf>
    <xf numFmtId="0" fontId="9" fillId="0" borderId="6" xfId="0" applyFont="1" applyFill="1" applyBorder="1" applyAlignment="1">
      <alignment vertical="center"/>
    </xf>
    <xf numFmtId="169" fontId="16" fillId="3" borderId="1" xfId="1" quotePrefix="1" applyNumberFormat="1" applyFont="1" applyFill="1" applyBorder="1" applyAlignment="1">
      <alignment horizontal="right" vertical="center" wrapText="1" indent="1"/>
    </xf>
    <xf numFmtId="179" fontId="16" fillId="3" borderId="1" xfId="1" applyNumberFormat="1" applyFont="1" applyFill="1" applyBorder="1" applyAlignment="1">
      <alignment horizontal="right" vertical="center" wrapText="1" inden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right" vertical="center" indent="1"/>
    </xf>
    <xf numFmtId="1" fontId="5" fillId="3" borderId="6" xfId="0" applyNumberFormat="1" applyFont="1" applyFill="1" applyBorder="1" applyAlignment="1">
      <alignment horizontal="right" vertical="center" indent="1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3" fontId="14" fillId="4" borderId="1" xfId="3" quotePrefix="1" applyNumberFormat="1" applyFont="1" applyFill="1" applyBorder="1" applyAlignment="1">
      <alignment horizontal="right" vertical="center" indent="1"/>
    </xf>
    <xf numFmtId="167" fontId="5" fillId="3" borderId="3" xfId="0" applyNumberFormat="1" applyFont="1" applyFill="1" applyBorder="1" applyAlignment="1">
      <alignment horizontal="right" vertical="center" wrapText="1" indent="1"/>
    </xf>
    <xf numFmtId="167" fontId="5" fillId="4" borderId="3" xfId="0" applyNumberFormat="1" applyFont="1" applyFill="1" applyBorder="1" applyAlignment="1">
      <alignment horizontal="right" vertical="center" wrapText="1" indent="1"/>
    </xf>
    <xf numFmtId="167" fontId="5" fillId="4" borderId="3" xfId="0" applyNumberFormat="1" applyFont="1" applyFill="1" applyBorder="1" applyAlignment="1">
      <alignment horizontal="right" vertical="center" indent="1"/>
    </xf>
    <xf numFmtId="0" fontId="4" fillId="0" borderId="4" xfId="0" applyFont="1" applyBorder="1"/>
    <xf numFmtId="3" fontId="4" fillId="0" borderId="0" xfId="0" applyNumberFormat="1" applyFont="1"/>
    <xf numFmtId="181" fontId="5" fillId="4" borderId="1" xfId="0" applyNumberFormat="1" applyFont="1" applyFill="1" applyBorder="1" applyAlignment="1">
      <alignment horizontal="right" vertical="center" wrapText="1" indent="1"/>
    </xf>
    <xf numFmtId="181" fontId="5" fillId="3" borderId="1" xfId="0" applyNumberFormat="1" applyFont="1" applyFill="1" applyBorder="1" applyAlignment="1">
      <alignment horizontal="right" vertical="center" wrapText="1" indent="1"/>
    </xf>
    <xf numFmtId="181" fontId="5" fillId="4" borderId="1" xfId="0" applyNumberFormat="1" applyFont="1" applyFill="1" applyBorder="1" applyAlignment="1">
      <alignment horizontal="right" vertical="center" indent="1"/>
    </xf>
    <xf numFmtId="164" fontId="5" fillId="3" borderId="1" xfId="1" applyNumberFormat="1" applyFont="1" applyFill="1" applyBorder="1" applyAlignment="1">
      <alignment horizontal="right" vertical="center" indent="1"/>
    </xf>
    <xf numFmtId="181" fontId="5" fillId="4" borderId="6" xfId="0" applyNumberFormat="1" applyFont="1" applyFill="1" applyBorder="1" applyAlignment="1">
      <alignment horizontal="right" vertical="center" indent="1"/>
    </xf>
    <xf numFmtId="181" fontId="5" fillId="3" borderId="6" xfId="0" applyNumberFormat="1" applyFont="1" applyFill="1" applyBorder="1" applyAlignment="1">
      <alignment horizontal="right" vertical="center" indent="1"/>
    </xf>
    <xf numFmtId="0" fontId="12" fillId="5" borderId="7" xfId="0" applyFont="1" applyFill="1" applyBorder="1" applyAlignment="1">
      <alignment horizontal="center" vertical="center"/>
    </xf>
    <xf numFmtId="0" fontId="4" fillId="5" borderId="0" xfId="0" applyFont="1" applyFill="1"/>
    <xf numFmtId="167" fontId="5" fillId="4" borderId="21" xfId="0" applyNumberFormat="1" applyFont="1" applyFill="1" applyBorder="1" applyAlignment="1">
      <alignment horizontal="right" vertical="center" indent="1"/>
    </xf>
    <xf numFmtId="182" fontId="5" fillId="4" borderId="6" xfId="0" applyNumberFormat="1" applyFont="1" applyFill="1" applyBorder="1" applyAlignment="1">
      <alignment horizontal="right" vertical="center" indent="1"/>
    </xf>
    <xf numFmtId="182" fontId="5" fillId="3" borderId="6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right" indent="1"/>
    </xf>
    <xf numFmtId="0" fontId="5" fillId="0" borderId="0" xfId="0" quotePrefix="1" applyFont="1" applyAlignment="1">
      <alignment horizontal="right" indent="1"/>
    </xf>
    <xf numFmtId="0" fontId="17" fillId="0" borderId="0" xfId="2" quotePrefix="1" applyFont="1"/>
    <xf numFmtId="14" fontId="5" fillId="0" borderId="0" xfId="0" quotePrefix="1" applyNumberFormat="1" applyFont="1" applyAlignment="1">
      <alignment horizontal="right" indent="1"/>
    </xf>
    <xf numFmtId="0" fontId="5" fillId="0" borderId="0" xfId="0" quotePrefix="1" applyFont="1" applyAlignment="1">
      <alignment horizontal="right" indent="2"/>
    </xf>
    <xf numFmtId="0" fontId="46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45" fillId="0" borderId="0" xfId="0" applyFont="1"/>
    <xf numFmtId="0" fontId="47" fillId="0" borderId="0" xfId="0" applyFont="1" applyAlignment="1">
      <alignment horizontal="right" indent="1"/>
    </xf>
    <xf numFmtId="169" fontId="14" fillId="4" borderId="1" xfId="1" applyNumberFormat="1" applyFont="1" applyFill="1" applyBorder="1" applyAlignment="1">
      <alignment horizontal="right" vertical="center" indent="1"/>
    </xf>
    <xf numFmtId="173" fontId="14" fillId="4" borderId="1" xfId="1" applyNumberFormat="1" applyFont="1" applyFill="1" applyBorder="1" applyAlignment="1">
      <alignment horizontal="right" vertical="center" indent="1"/>
    </xf>
    <xf numFmtId="168" fontId="5" fillId="4" borderId="1" xfId="0" quotePrefix="1" applyNumberFormat="1" applyFont="1" applyFill="1" applyBorder="1" applyAlignment="1">
      <alignment horizontal="right" vertical="center" indent="1"/>
    </xf>
    <xf numFmtId="1" fontId="5" fillId="4" borderId="1" xfId="0" quotePrefix="1" applyNumberFormat="1" applyFont="1" applyFill="1" applyBorder="1" applyAlignment="1">
      <alignment horizontal="right" vertical="center" indent="1"/>
    </xf>
    <xf numFmtId="0" fontId="47" fillId="0" borderId="0" xfId="0" quotePrefix="1" applyFont="1" applyAlignment="1">
      <alignment horizontal="right" indent="1"/>
    </xf>
    <xf numFmtId="0" fontId="5" fillId="4" borderId="1" xfId="0" quotePrefix="1" applyNumberFormat="1" applyFont="1" applyFill="1" applyBorder="1" applyAlignment="1">
      <alignment horizontal="right" vertical="center" indent="1"/>
    </xf>
    <xf numFmtId="173" fontId="5" fillId="4" borderId="1" xfId="1" applyNumberFormat="1" applyFont="1" applyFill="1" applyBorder="1" applyAlignment="1">
      <alignment horizontal="right" vertical="center" wrapText="1" indent="1"/>
    </xf>
    <xf numFmtId="173" fontId="5" fillId="3" borderId="1" xfId="1" applyNumberFormat="1" applyFont="1" applyFill="1" applyBorder="1" applyAlignment="1">
      <alignment horizontal="right" vertical="center" wrapText="1" indent="1"/>
    </xf>
    <xf numFmtId="3" fontId="47" fillId="3" borderId="6" xfId="0" applyNumberFormat="1" applyFont="1" applyFill="1" applyBorder="1" applyAlignment="1">
      <alignment horizontal="right" vertical="center" indent="1"/>
    </xf>
    <xf numFmtId="168" fontId="14" fillId="3" borderId="1" xfId="1" applyNumberFormat="1" applyFont="1" applyFill="1" applyBorder="1" applyAlignment="1">
      <alignment horizontal="right" vertical="center" indent="1"/>
    </xf>
    <xf numFmtId="168" fontId="14" fillId="4" borderId="1" xfId="1" applyNumberFormat="1" applyFont="1" applyFill="1" applyBorder="1" applyAlignment="1">
      <alignment horizontal="right" vertical="center" indent="1"/>
    </xf>
    <xf numFmtId="1" fontId="14" fillId="4" borderId="1" xfId="0" quotePrefix="1" applyNumberFormat="1" applyFont="1" applyFill="1" applyBorder="1" applyAlignment="1">
      <alignment horizontal="right" vertical="center" indent="1"/>
    </xf>
    <xf numFmtId="0" fontId="45" fillId="0" borderId="44" xfId="0" applyFont="1" applyBorder="1" applyAlignment="1"/>
    <xf numFmtId="0" fontId="45" fillId="0" borderId="0" xfId="0" applyFont="1" applyAlignment="1"/>
    <xf numFmtId="0" fontId="45" fillId="0" borderId="0" xfId="0" applyFont="1" applyBorder="1" applyAlignment="1"/>
    <xf numFmtId="0" fontId="45" fillId="0" borderId="0" xfId="0" applyFont="1" applyBorder="1" applyAlignment="1">
      <alignment wrapText="1"/>
    </xf>
    <xf numFmtId="169" fontId="5" fillId="4" borderId="1" xfId="1" quotePrefix="1" applyNumberFormat="1" applyFont="1" applyFill="1" applyBorder="1" applyAlignment="1">
      <alignment horizontal="right" vertical="center" wrapText="1" indent="1"/>
    </xf>
    <xf numFmtId="168" fontId="5" fillId="3" borderId="1" xfId="1" applyNumberFormat="1" applyFont="1" applyFill="1" applyBorder="1" applyAlignment="1">
      <alignment horizontal="right" vertical="center" wrapText="1" indent="1"/>
    </xf>
    <xf numFmtId="168" fontId="5" fillId="4" borderId="1" xfId="1" applyNumberFormat="1" applyFont="1" applyFill="1" applyBorder="1" applyAlignment="1">
      <alignment horizontal="right" vertical="center" wrapText="1" indent="1"/>
    </xf>
    <xf numFmtId="166" fontId="5" fillId="3" borderId="1" xfId="1" applyNumberFormat="1" applyFont="1" applyFill="1" applyBorder="1" applyAlignment="1">
      <alignment horizontal="right" vertical="center" wrapText="1" indent="1"/>
    </xf>
    <xf numFmtId="166" fontId="5" fillId="4" borderId="1" xfId="1" applyNumberFormat="1" applyFont="1" applyFill="1" applyBorder="1" applyAlignment="1">
      <alignment horizontal="right" vertical="center" wrapText="1" indent="1"/>
    </xf>
    <xf numFmtId="166" fontId="5" fillId="4" borderId="1" xfId="1" quotePrefix="1" applyNumberFormat="1" applyFont="1" applyFill="1" applyBorder="1" applyAlignment="1">
      <alignment horizontal="right" vertical="center" wrapText="1" indent="1"/>
    </xf>
    <xf numFmtId="173" fontId="16" fillId="3" borderId="1" xfId="1" quotePrefix="1" applyNumberFormat="1" applyFont="1" applyFill="1" applyBorder="1" applyAlignment="1">
      <alignment horizontal="right" vertical="center" wrapText="1" indent="1"/>
    </xf>
    <xf numFmtId="166" fontId="16" fillId="4" borderId="1" xfId="1" quotePrefix="1" applyNumberFormat="1" applyFont="1" applyFill="1" applyBorder="1" applyAlignment="1">
      <alignment horizontal="right" vertical="center" wrapText="1" indent="1"/>
    </xf>
    <xf numFmtId="0" fontId="12" fillId="2" borderId="1" xfId="0" applyFont="1" applyFill="1" applyBorder="1" applyAlignment="1">
      <alignment horizontal="center" vertical="center" wrapText="1"/>
    </xf>
    <xf numFmtId="3" fontId="47" fillId="4" borderId="6" xfId="0" applyNumberFormat="1" applyFont="1" applyFill="1" applyBorder="1" applyAlignment="1">
      <alignment horizontal="right" vertical="center" indent="1"/>
    </xf>
    <xf numFmtId="182" fontId="47" fillId="4" borderId="6" xfId="0" applyNumberFormat="1" applyFont="1" applyFill="1" applyBorder="1" applyAlignment="1">
      <alignment horizontal="right" vertical="center" indent="1"/>
    </xf>
    <xf numFmtId="0" fontId="5" fillId="3" borderId="6" xfId="0" applyFont="1" applyFill="1" applyBorder="1" applyAlignment="1">
      <alignment horizontal="left" vertical="center" indent="1"/>
    </xf>
    <xf numFmtId="166" fontId="48" fillId="3" borderId="1" xfId="1" applyNumberFormat="1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center" vertical="center" wrapText="1"/>
    </xf>
    <xf numFmtId="169" fontId="47" fillId="3" borderId="1" xfId="1" applyNumberFormat="1" applyFont="1" applyFill="1" applyBorder="1" applyAlignment="1">
      <alignment horizontal="right" vertical="center" wrapText="1" indent="1"/>
    </xf>
    <xf numFmtId="3" fontId="5" fillId="4" borderId="6" xfId="0" quotePrefix="1" applyNumberFormat="1" applyFont="1" applyFill="1" applyBorder="1" applyAlignment="1">
      <alignment horizontal="right" vertical="center" indent="1"/>
    </xf>
    <xf numFmtId="3" fontId="5" fillId="3" borderId="6" xfId="0" quotePrefix="1" applyNumberFormat="1" applyFont="1" applyFill="1" applyBorder="1" applyAlignment="1">
      <alignment horizontal="right" vertical="center" indent="1"/>
    </xf>
    <xf numFmtId="0" fontId="9" fillId="5" borderId="46" xfId="0" applyFont="1" applyFill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indent="1"/>
    </xf>
    <xf numFmtId="0" fontId="47" fillId="3" borderId="1" xfId="0" applyFont="1" applyFill="1" applyBorder="1" applyAlignment="1">
      <alignment horizontal="right" vertical="center" indent="1"/>
    </xf>
    <xf numFmtId="183" fontId="5" fillId="4" borderId="1" xfId="0" applyNumberFormat="1" applyFont="1" applyFill="1" applyBorder="1" applyAlignment="1">
      <alignment horizontal="right" vertical="center" indent="1"/>
    </xf>
    <xf numFmtId="183" fontId="5" fillId="3" borderId="1" xfId="0" applyNumberFormat="1" applyFont="1" applyFill="1" applyBorder="1" applyAlignment="1">
      <alignment horizontal="right" vertical="center" indent="1"/>
    </xf>
    <xf numFmtId="3" fontId="5" fillId="4" borderId="1" xfId="0" quotePrefix="1" applyNumberFormat="1" applyFont="1" applyFill="1" applyBorder="1" applyAlignment="1">
      <alignment horizontal="right" vertical="center" wrapText="1" indent="1"/>
    </xf>
    <xf numFmtId="172" fontId="47" fillId="4" borderId="1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0" fontId="9" fillId="5" borderId="14" xfId="0" applyFont="1" applyFill="1" applyBorder="1" applyAlignment="1">
      <alignment vertical="center" wrapText="1"/>
    </xf>
    <xf numFmtId="172" fontId="47" fillId="3" borderId="1" xfId="0" applyNumberFormat="1" applyFont="1" applyFill="1" applyBorder="1" applyAlignment="1">
      <alignment horizontal="right" vertical="center" indent="1"/>
    </xf>
    <xf numFmtId="3" fontId="5" fillId="0" borderId="0" xfId="0" applyNumberFormat="1" applyFont="1"/>
    <xf numFmtId="169" fontId="16" fillId="3" borderId="11" xfId="1" applyNumberFormat="1" applyFont="1" applyFill="1" applyBorder="1" applyAlignment="1">
      <alignment horizontal="right" vertical="center" wrapText="1" indent="1"/>
    </xf>
    <xf numFmtId="172" fontId="16" fillId="3" borderId="11" xfId="1" applyNumberFormat="1" applyFont="1" applyFill="1" applyBorder="1" applyAlignment="1">
      <alignment horizontal="right" vertical="center" wrapText="1" indent="1"/>
    </xf>
    <xf numFmtId="169" fontId="5" fillId="4" borderId="9" xfId="1" applyNumberFormat="1" applyFont="1" applyFill="1" applyBorder="1" applyAlignment="1">
      <alignment horizontal="right" vertical="center" wrapText="1" indent="1"/>
    </xf>
    <xf numFmtId="164" fontId="5" fillId="4" borderId="9" xfId="1" applyNumberFormat="1" applyFont="1" applyFill="1" applyBorder="1" applyAlignment="1">
      <alignment horizontal="right" vertical="center" wrapText="1" indent="1"/>
    </xf>
    <xf numFmtId="166" fontId="16" fillId="4" borderId="9" xfId="1" applyNumberFormat="1" applyFont="1" applyFill="1" applyBorder="1" applyAlignment="1">
      <alignment horizontal="right" vertical="center" wrapText="1" indent="1"/>
    </xf>
    <xf numFmtId="0" fontId="9" fillId="0" borderId="2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/>
    </xf>
    <xf numFmtId="0" fontId="20" fillId="5" borderId="0" xfId="0" applyFont="1" applyFill="1" applyBorder="1" applyAlignment="1"/>
    <xf numFmtId="0" fontId="9" fillId="5" borderId="0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indent="1"/>
    </xf>
    <xf numFmtId="0" fontId="5" fillId="4" borderId="6" xfId="0" applyFont="1" applyFill="1" applyBorder="1" applyAlignment="1">
      <alignment horizontal="left" vertical="center" indent="1"/>
    </xf>
    <xf numFmtId="0" fontId="5" fillId="3" borderId="22" xfId="0" applyFont="1" applyFill="1" applyBorder="1" applyAlignment="1">
      <alignment horizontal="left" vertical="center" indent="1"/>
    </xf>
    <xf numFmtId="0" fontId="9" fillId="5" borderId="55" xfId="0" applyFont="1" applyFill="1" applyBorder="1" applyAlignment="1">
      <alignment horizontal="center" vertical="center" wrapText="1"/>
    </xf>
    <xf numFmtId="3" fontId="14" fillId="3" borderId="11" xfId="0" applyNumberFormat="1" applyFont="1" applyFill="1" applyBorder="1" applyAlignment="1">
      <alignment horizontal="right" vertical="center" indent="1"/>
    </xf>
    <xf numFmtId="0" fontId="5" fillId="3" borderId="11" xfId="0" applyFont="1" applyFill="1" applyBorder="1" applyAlignment="1">
      <alignment horizontal="left" vertical="center" indent="1"/>
    </xf>
    <xf numFmtId="166" fontId="14" fillId="3" borderId="1" xfId="0" applyNumberFormat="1" applyFont="1" applyFill="1" applyBorder="1" applyAlignment="1">
      <alignment horizontal="right" vertical="center" indent="1"/>
    </xf>
    <xf numFmtId="166" fontId="14" fillId="4" borderId="1" xfId="0" applyNumberFormat="1" applyFont="1" applyFill="1" applyBorder="1" applyAlignment="1">
      <alignment horizontal="right" vertical="center" indent="1"/>
    </xf>
    <xf numFmtId="184" fontId="14" fillId="3" borderId="11" xfId="0" applyNumberFormat="1" applyFont="1" applyFill="1" applyBorder="1" applyAlignment="1">
      <alignment horizontal="right" vertical="center" indent="1"/>
    </xf>
    <xf numFmtId="184" fontId="14" fillId="4" borderId="1" xfId="0" applyNumberFormat="1" applyFont="1" applyFill="1" applyBorder="1" applyAlignment="1">
      <alignment horizontal="right" vertical="center" indent="1"/>
    </xf>
    <xf numFmtId="184" fontId="14" fillId="3" borderId="1" xfId="0" applyNumberFormat="1" applyFont="1" applyFill="1" applyBorder="1" applyAlignment="1">
      <alignment horizontal="right" vertical="center" indent="1"/>
    </xf>
    <xf numFmtId="168" fontId="14" fillId="3" borderId="1" xfId="0" applyNumberFormat="1" applyFont="1" applyFill="1" applyBorder="1" applyAlignment="1">
      <alignment horizontal="right" vertical="center" indent="1"/>
    </xf>
    <xf numFmtId="168" fontId="14" fillId="4" borderId="1" xfId="0" applyNumberFormat="1" applyFont="1" applyFill="1" applyBorder="1" applyAlignment="1">
      <alignment horizontal="right" vertical="center" indent="1"/>
    </xf>
    <xf numFmtId="166" fontId="50" fillId="3" borderId="1" xfId="0" applyNumberFormat="1" applyFont="1" applyFill="1" applyBorder="1" applyAlignment="1">
      <alignment horizontal="right" vertical="center" indent="1"/>
    </xf>
    <xf numFmtId="166" fontId="5" fillId="3" borderId="11" xfId="0" applyNumberFormat="1" applyFont="1" applyFill="1" applyBorder="1" applyAlignment="1">
      <alignment horizontal="right" vertical="center" indent="1"/>
    </xf>
    <xf numFmtId="0" fontId="9" fillId="0" borderId="2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7" fontId="16" fillId="4" borderId="9" xfId="1" applyNumberFormat="1" applyFont="1" applyFill="1" applyBorder="1" applyAlignment="1">
      <alignment horizontal="right" vertical="center" wrapText="1" indent="1"/>
    </xf>
    <xf numFmtId="173" fontId="16" fillId="3" borderId="11" xfId="1" applyNumberFormat="1" applyFont="1" applyFill="1" applyBorder="1" applyAlignment="1">
      <alignment horizontal="right" vertical="center" wrapText="1" indent="1"/>
    </xf>
    <xf numFmtId="3" fontId="14" fillId="3" borderId="9" xfId="3" applyNumberFormat="1" applyFont="1" applyFill="1" applyBorder="1" applyAlignment="1">
      <alignment horizontal="left" vertical="center" indent="1"/>
    </xf>
    <xf numFmtId="166" fontId="16" fillId="3" borderId="9" xfId="1" applyNumberFormat="1" applyFont="1" applyFill="1" applyBorder="1" applyAlignment="1">
      <alignment horizontal="right" vertical="center" wrapText="1" indent="1"/>
    </xf>
    <xf numFmtId="0" fontId="2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68" fontId="5" fillId="3" borderId="22" xfId="0" applyNumberFormat="1" applyFont="1" applyFill="1" applyBorder="1" applyAlignment="1">
      <alignment horizontal="right" vertical="center" indent="1"/>
    </xf>
    <xf numFmtId="172" fontId="5" fillId="3" borderId="22" xfId="0" applyNumberFormat="1" applyFont="1" applyFill="1" applyBorder="1" applyAlignment="1">
      <alignment horizontal="right" vertical="center" indent="1"/>
    </xf>
    <xf numFmtId="166" fontId="5" fillId="3" borderId="22" xfId="0" applyNumberFormat="1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3" fontId="5" fillId="3" borderId="11" xfId="0" applyNumberFormat="1" applyFont="1" applyFill="1" applyBorder="1" applyAlignment="1">
      <alignment horizontal="right" vertical="center" wrapText="1" indent="1"/>
    </xf>
    <xf numFmtId="172" fontId="5" fillId="3" borderId="11" xfId="0" applyNumberFormat="1" applyFont="1" applyFill="1" applyBorder="1" applyAlignment="1">
      <alignment horizontal="right" vertical="center" indent="1"/>
    </xf>
    <xf numFmtId="168" fontId="5" fillId="3" borderId="11" xfId="0" applyNumberFormat="1" applyFont="1" applyFill="1" applyBorder="1" applyAlignment="1">
      <alignment horizontal="right" vertical="center" wrapText="1" indent="1"/>
    </xf>
    <xf numFmtId="0" fontId="12" fillId="0" borderId="0" xfId="0" applyFont="1" applyFill="1" applyBorder="1" applyAlignment="1">
      <alignment vertical="center"/>
    </xf>
    <xf numFmtId="0" fontId="5" fillId="4" borderId="21" xfId="0" applyFont="1" applyFill="1" applyBorder="1" applyAlignment="1">
      <alignment horizontal="left" vertical="center" indent="2"/>
    </xf>
    <xf numFmtId="3" fontId="5" fillId="4" borderId="9" xfId="0" applyNumberFormat="1" applyFont="1" applyFill="1" applyBorder="1" applyAlignment="1">
      <alignment horizontal="right" vertical="center" indent="1"/>
    </xf>
    <xf numFmtId="170" fontId="5" fillId="4" borderId="9" xfId="0" applyNumberFormat="1" applyFont="1" applyFill="1" applyBorder="1" applyAlignment="1">
      <alignment horizontal="right" vertical="center" indent="1"/>
    </xf>
    <xf numFmtId="3" fontId="14" fillId="3" borderId="9" xfId="3" applyNumberFormat="1" applyFont="1" applyFill="1" applyBorder="1" applyAlignment="1">
      <alignment horizontal="left" vertical="center" indent="3"/>
    </xf>
    <xf numFmtId="3" fontId="14" fillId="3" borderId="9" xfId="0" applyNumberFormat="1" applyFont="1" applyFill="1" applyBorder="1" applyAlignment="1">
      <alignment horizontal="right" vertical="center" indent="1"/>
    </xf>
    <xf numFmtId="1" fontId="14" fillId="3" borderId="11" xfId="0" applyNumberFormat="1" applyFont="1" applyFill="1" applyBorder="1" applyAlignment="1">
      <alignment horizontal="right" vertical="center" indent="1"/>
    </xf>
    <xf numFmtId="168" fontId="14" fillId="3" borderId="11" xfId="1" applyNumberFormat="1" applyFont="1" applyFill="1" applyBorder="1" applyAlignment="1">
      <alignment horizontal="right" vertical="center" indent="1"/>
    </xf>
    <xf numFmtId="3" fontId="5" fillId="3" borderId="1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0" fontId="5" fillId="4" borderId="9" xfId="0" applyFont="1" applyFill="1" applyBorder="1" applyAlignment="1">
      <alignment horizontal="left" vertical="center" indent="2"/>
    </xf>
    <xf numFmtId="3" fontId="5" fillId="4" borderId="9" xfId="0" applyNumberFormat="1" applyFont="1" applyFill="1" applyBorder="1" applyAlignment="1">
      <alignment horizontal="right" vertical="center" wrapText="1" indent="1"/>
    </xf>
    <xf numFmtId="3" fontId="19" fillId="4" borderId="9" xfId="5" applyNumberFormat="1" applyFont="1" applyFill="1" applyBorder="1" applyAlignment="1">
      <alignment horizontal="right" vertical="center" indent="1"/>
    </xf>
    <xf numFmtId="1" fontId="5" fillId="3" borderId="11" xfId="0" applyNumberFormat="1" applyFont="1" applyFill="1" applyBorder="1" applyAlignment="1">
      <alignment horizontal="right" vertical="center" indent="1"/>
    </xf>
    <xf numFmtId="168" fontId="5" fillId="3" borderId="11" xfId="0" applyNumberFormat="1" applyFont="1" applyFill="1" applyBorder="1" applyAlignment="1">
      <alignment horizontal="right" vertical="center" indent="1"/>
    </xf>
    <xf numFmtId="168" fontId="21" fillId="3" borderId="11" xfId="5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167" fontId="5" fillId="3" borderId="11" xfId="0" applyNumberFormat="1" applyFont="1" applyFill="1" applyBorder="1" applyAlignment="1">
      <alignment horizontal="right" vertical="center" inden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left" indent="2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5" fillId="0" borderId="17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3" fontId="43" fillId="5" borderId="2" xfId="3" applyNumberFormat="1" applyFont="1" applyFill="1" applyBorder="1" applyAlignment="1">
      <alignment horizontal="center" vertical="center"/>
    </xf>
    <xf numFmtId="3" fontId="13" fillId="2" borderId="1" xfId="3" applyNumberFormat="1" applyFont="1" applyFill="1" applyBorder="1" applyAlignment="1">
      <alignment horizontal="center" vertical="center"/>
    </xf>
    <xf numFmtId="1" fontId="13" fillId="2" borderId="1" xfId="3" applyNumberFormat="1" applyFont="1" applyFill="1" applyBorder="1" applyAlignment="1">
      <alignment horizontal="center" vertical="center"/>
    </xf>
    <xf numFmtId="169" fontId="5" fillId="3" borderId="9" xfId="0" applyNumberFormat="1" applyFont="1" applyFill="1" applyBorder="1" applyAlignment="1">
      <alignment horizontal="right" vertical="center" indent="1"/>
    </xf>
    <xf numFmtId="169" fontId="5" fillId="3" borderId="11" xfId="0" applyNumberFormat="1" applyFont="1" applyFill="1" applyBorder="1" applyAlignment="1">
      <alignment horizontal="right" vertical="center" indent="1"/>
    </xf>
    <xf numFmtId="167" fontId="5" fillId="3" borderId="9" xfId="0" applyNumberFormat="1" applyFont="1" applyFill="1" applyBorder="1" applyAlignment="1">
      <alignment horizontal="right" vertical="center" indent="1"/>
    </xf>
    <xf numFmtId="167" fontId="5" fillId="3" borderId="11" xfId="0" applyNumberFormat="1" applyFont="1" applyFill="1" applyBorder="1" applyAlignment="1">
      <alignment horizontal="right" vertical="center" indent="1"/>
    </xf>
    <xf numFmtId="166" fontId="5" fillId="3" borderId="9" xfId="0" applyNumberFormat="1" applyFont="1" applyFill="1" applyBorder="1" applyAlignment="1">
      <alignment horizontal="right" vertical="center" indent="1"/>
    </xf>
    <xf numFmtId="166" fontId="5" fillId="3" borderId="11" xfId="0" applyNumberFormat="1" applyFont="1" applyFill="1" applyBorder="1" applyAlignment="1">
      <alignment horizontal="right" vertical="center" indent="1"/>
    </xf>
    <xf numFmtId="0" fontId="45" fillId="0" borderId="0" xfId="0" applyFont="1" applyAlignment="1">
      <alignment horizontal="left" wrapText="1"/>
    </xf>
    <xf numFmtId="0" fontId="12" fillId="2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45" fillId="0" borderId="44" xfId="0" applyFont="1" applyBorder="1" applyAlignment="1">
      <alignment horizontal="left"/>
    </xf>
    <xf numFmtId="0" fontId="22" fillId="5" borderId="40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center" vertical="center"/>
    </xf>
    <xf numFmtId="0" fontId="22" fillId="5" borderId="3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45" fillId="0" borderId="44" xfId="0" applyFont="1" applyBorder="1" applyAlignment="1">
      <alignment horizontal="left" wrapText="1"/>
    </xf>
    <xf numFmtId="0" fontId="45" fillId="0" borderId="0" xfId="0" applyFont="1" applyBorder="1" applyAlignment="1">
      <alignment horizontal="left" wrapText="1"/>
    </xf>
    <xf numFmtId="0" fontId="12" fillId="2" borderId="6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2" fillId="5" borderId="43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3" fontId="14" fillId="4" borderId="9" xfId="3" applyNumberFormat="1" applyFont="1" applyFill="1" applyBorder="1" applyAlignment="1">
      <alignment horizontal="left" vertical="center" wrapText="1" indent="1"/>
    </xf>
    <xf numFmtId="3" fontId="14" fillId="4" borderId="11" xfId="3" applyNumberFormat="1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left" vertical="center" indent="1"/>
    </xf>
    <xf numFmtId="0" fontId="5" fillId="4" borderId="3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left" vertical="center" indent="1"/>
    </xf>
    <xf numFmtId="3" fontId="14" fillId="3" borderId="9" xfId="3" applyNumberFormat="1" applyFont="1" applyFill="1" applyBorder="1" applyAlignment="1">
      <alignment horizontal="left" vertical="center" wrapText="1" indent="1"/>
    </xf>
    <xf numFmtId="3" fontId="14" fillId="3" borderId="11" xfId="3" applyNumberFormat="1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indent="1"/>
    </xf>
    <xf numFmtId="0" fontId="5" fillId="3" borderId="20" xfId="0" applyFont="1" applyFill="1" applyBorder="1" applyAlignment="1">
      <alignment horizontal="left" vertical="center" inden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3" fontId="14" fillId="4" borderId="10" xfId="3" applyNumberFormat="1" applyFont="1" applyFill="1" applyBorder="1" applyAlignment="1">
      <alignment horizontal="left" vertical="center" indent="1"/>
    </xf>
    <xf numFmtId="0" fontId="5" fillId="4" borderId="15" xfId="0" applyFont="1" applyFill="1" applyBorder="1" applyAlignment="1">
      <alignment horizontal="left" vertical="center" indent="1"/>
    </xf>
    <xf numFmtId="0" fontId="5" fillId="4" borderId="18" xfId="0" applyFont="1" applyFill="1" applyBorder="1" applyAlignment="1">
      <alignment horizontal="left" vertical="center" indent="1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2" fillId="5" borderId="52" xfId="0" applyFont="1" applyFill="1" applyBorder="1" applyAlignment="1">
      <alignment horizontal="center" vertical="center"/>
    </xf>
    <xf numFmtId="0" fontId="22" fillId="5" borderId="53" xfId="0" applyFont="1" applyFill="1" applyBorder="1" applyAlignment="1">
      <alignment horizontal="center" vertical="center"/>
    </xf>
    <xf numFmtId="0" fontId="22" fillId="5" borderId="54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9" fillId="5" borderId="57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22" fillId="5" borderId="58" xfId="0" applyFont="1" applyFill="1" applyBorder="1" applyAlignment="1">
      <alignment horizontal="center" vertical="center"/>
    </xf>
    <xf numFmtId="0" fontId="22" fillId="5" borderId="56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45" fillId="0" borderId="0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5" fillId="0" borderId="0" xfId="0" applyFont="1" applyAlignment="1">
      <alignment horizontal="left"/>
    </xf>
    <xf numFmtId="0" fontId="12" fillId="2" borderId="12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3" fontId="9" fillId="0" borderId="6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22" fillId="0" borderId="59" xfId="0" applyNumberFormat="1" applyFont="1" applyBorder="1" applyAlignment="1">
      <alignment horizontal="center" vertical="center"/>
    </xf>
    <xf numFmtId="0" fontId="22" fillId="0" borderId="17" xfId="0" applyNumberFormat="1" applyFont="1" applyBorder="1" applyAlignment="1">
      <alignment horizontal="center" vertical="center"/>
    </xf>
    <xf numFmtId="0" fontId="22" fillId="0" borderId="6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/>
    </xf>
    <xf numFmtId="0" fontId="12" fillId="5" borderId="69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</cellXfs>
  <cellStyles count="670">
    <cellStyle name="20 % - Akzent1 2" xfId="7"/>
    <cellStyle name="20 % - Akzent2 2" xfId="8"/>
    <cellStyle name="20 % - Akzent3 2" xfId="9"/>
    <cellStyle name="20 % - Akzent4 2" xfId="10"/>
    <cellStyle name="20 % - Akzent5 2" xfId="11"/>
    <cellStyle name="20 % - Akzent6 2" xfId="12"/>
    <cellStyle name="4" xfId="13"/>
    <cellStyle name="4_5225402107005(1)" xfId="14"/>
    <cellStyle name="4_DeckblattNeu" xfId="15"/>
    <cellStyle name="4_III_Tagesbetreuung_2010_Rev1" xfId="16"/>
    <cellStyle name="4_leertabellen_teil_iii" xfId="17"/>
    <cellStyle name="4_Merkmalsuebersicht_neu" xfId="18"/>
    <cellStyle name="4_Tab_III_1_1-10_neu_Endgueltig" xfId="19"/>
    <cellStyle name="4_tabellen_teil_iii_2011_l12" xfId="20"/>
    <cellStyle name="40 % - Akzent1 2" xfId="21"/>
    <cellStyle name="40 % - Akzent2 2" xfId="22"/>
    <cellStyle name="40 % - Akzent3 2" xfId="23"/>
    <cellStyle name="40 % - Akzent4 2" xfId="24"/>
    <cellStyle name="40 % - Akzent5 2" xfId="25"/>
    <cellStyle name="40 % - Akzent6 2" xfId="26"/>
    <cellStyle name="5" xfId="27"/>
    <cellStyle name="5_5225402107005(1)" xfId="28"/>
    <cellStyle name="5_DeckblattNeu" xfId="29"/>
    <cellStyle name="5_III_Tagesbetreuung_2010_Rev1" xfId="30"/>
    <cellStyle name="5_leertabellen_teil_iii" xfId="31"/>
    <cellStyle name="5_Merkmalsuebersicht_neu" xfId="32"/>
    <cellStyle name="5_Tab_III_1_1-10_neu_Endgueltig" xfId="33"/>
    <cellStyle name="5_tabellen_teil_iii_2011_l12" xfId="34"/>
    <cellStyle name="6" xfId="35"/>
    <cellStyle name="6_5225402107005(1)" xfId="36"/>
    <cellStyle name="6_DeckblattNeu" xfId="37"/>
    <cellStyle name="6_III_Tagesbetreuung_2010_Rev1" xfId="38"/>
    <cellStyle name="6_leertabellen_teil_iii" xfId="39"/>
    <cellStyle name="6_Merkmalsuebersicht_neu" xfId="40"/>
    <cellStyle name="6_Tab_III_1_1-10_neu_Endgueltig" xfId="41"/>
    <cellStyle name="6_tabellen_teil_iii_2011_l12" xfId="42"/>
    <cellStyle name="60 % - Akzent1 2" xfId="43"/>
    <cellStyle name="60 % - Akzent2 2" xfId="44"/>
    <cellStyle name="60 % - Akzent3 2" xfId="45"/>
    <cellStyle name="60 % - Akzent4 2" xfId="46"/>
    <cellStyle name="60 % - Akzent5 2" xfId="47"/>
    <cellStyle name="60 % - Akzent6 2" xfId="48"/>
    <cellStyle name="9" xfId="49"/>
    <cellStyle name="9_5225402107005(1)" xfId="50"/>
    <cellStyle name="9_DeckblattNeu" xfId="51"/>
    <cellStyle name="9_III_Tagesbetreuung_2010_Rev1" xfId="52"/>
    <cellStyle name="9_leertabellen_teil_iii" xfId="53"/>
    <cellStyle name="9_Merkmalsuebersicht_neu" xfId="54"/>
    <cellStyle name="9_Tab_III_1_1-10_neu_Endgueltig" xfId="55"/>
    <cellStyle name="9_tabellen_teil_iii_2011_l12" xfId="56"/>
    <cellStyle name="Akzent1 2" xfId="57"/>
    <cellStyle name="Akzent2 2" xfId="58"/>
    <cellStyle name="Akzent3 2" xfId="59"/>
    <cellStyle name="Akzent4 2" xfId="60"/>
    <cellStyle name="Akzent5 2" xfId="61"/>
    <cellStyle name="Akzent6 2" xfId="62"/>
    <cellStyle name="Ausgabe 2" xfId="63"/>
    <cellStyle name="Berechnung 2" xfId="64"/>
    <cellStyle name="Eingabe 2" xfId="65"/>
    <cellStyle name="Ergebnis 2" xfId="66"/>
    <cellStyle name="Erklärender Text 2" xfId="67"/>
    <cellStyle name="Gut 2" xfId="68"/>
    <cellStyle name="Hyperlink" xfId="2" builtinId="8"/>
    <cellStyle name="Hyperlink 2" xfId="69"/>
    <cellStyle name="Hyperlink 3" xfId="70"/>
    <cellStyle name="Hyperlink 4" xfId="86"/>
    <cellStyle name="Komma" xfId="1" builtinId="3"/>
    <cellStyle name="Komma 2" xfId="135"/>
    <cellStyle name="Komma 2 2" xfId="134"/>
    <cellStyle name="Komma 3" xfId="587"/>
    <cellStyle name="Neutral 2" xfId="71"/>
    <cellStyle name="Notiz 2" xfId="72"/>
    <cellStyle name="Schlecht 2" xfId="73"/>
    <cellStyle name="Standard" xfId="0" builtinId="0"/>
    <cellStyle name="Standard 2" xfId="4"/>
    <cellStyle name="Standard 2 2" xfId="74"/>
    <cellStyle name="Standard 2 3" xfId="136"/>
    <cellStyle name="Standard 3" xfId="3"/>
    <cellStyle name="Standard 3 2" xfId="75"/>
    <cellStyle name="Standard 3 3" xfId="133"/>
    <cellStyle name="Standard 3 3 2" xfId="588"/>
    <cellStyle name="Standard 4" xfId="76"/>
    <cellStyle name="Standard 5" xfId="77"/>
    <cellStyle name="Standard 6" xfId="6"/>
    <cellStyle name="Standard 7" xfId="586"/>
    <cellStyle name="Standard_leertabellen_teil_iii 2" xfId="5"/>
    <cellStyle name="style1467963868888" xfId="99"/>
    <cellStyle name="style1467963869013" xfId="100"/>
    <cellStyle name="style1467963869138" xfId="105"/>
    <cellStyle name="style1467963869263" xfId="106"/>
    <cellStyle name="style1467963873139" xfId="93"/>
    <cellStyle name="style1467963873232" xfId="94"/>
    <cellStyle name="style1467963873342" xfId="95"/>
    <cellStyle name="style1467963873420" xfId="96"/>
    <cellStyle name="style1467963873514" xfId="98"/>
    <cellStyle name="style1467963873639" xfId="101"/>
    <cellStyle name="style1467963873764" xfId="102"/>
    <cellStyle name="style1467963873982" xfId="104"/>
    <cellStyle name="style1467963874123" xfId="107"/>
    <cellStyle name="style1467963874217" xfId="108"/>
    <cellStyle name="style1467963874342" xfId="110"/>
    <cellStyle name="style1467963874670" xfId="97"/>
    <cellStyle name="style1467963874795" xfId="103"/>
    <cellStyle name="style1467963874967" xfId="109"/>
    <cellStyle name="style1467963876311" xfId="126"/>
    <cellStyle name="style1467963876576" xfId="124"/>
    <cellStyle name="style1467963876686" xfId="125"/>
    <cellStyle name="style1467963876826" xfId="127"/>
    <cellStyle name="style1467963876967" xfId="128"/>
    <cellStyle name="style1467963877139" xfId="129"/>
    <cellStyle name="style1467963877326" xfId="130"/>
    <cellStyle name="style1468244005493" xfId="89"/>
    <cellStyle name="style1468244005696" xfId="90"/>
    <cellStyle name="style1468244005868" xfId="91"/>
    <cellStyle name="style1468244006025" xfId="92"/>
    <cellStyle name="style1468244011025" xfId="87"/>
    <cellStyle name="style1468244011150" xfId="88"/>
    <cellStyle name="style1468244011290" xfId="131"/>
    <cellStyle name="style1468244011384" xfId="113"/>
    <cellStyle name="style1468244011509" xfId="112"/>
    <cellStyle name="style1468244011634" xfId="114"/>
    <cellStyle name="style1468244011759" xfId="132"/>
    <cellStyle name="style1468244011853" xfId="118"/>
    <cellStyle name="style1468244011962" xfId="115"/>
    <cellStyle name="style1468244012087" xfId="116"/>
    <cellStyle name="style1468244013947" xfId="119"/>
    <cellStyle name="style1468244014228" xfId="111"/>
    <cellStyle name="style1468244014337" xfId="117"/>
    <cellStyle name="style1468244014462" xfId="120"/>
    <cellStyle name="style1468244014619" xfId="121"/>
    <cellStyle name="style1468244014744" xfId="122"/>
    <cellStyle name="style1468244014900" xfId="123"/>
    <cellStyle name="style1468329697853" xfId="197"/>
    <cellStyle name="style1468329698103" xfId="198"/>
    <cellStyle name="style1468329698228" xfId="199"/>
    <cellStyle name="style1468329698399" xfId="200"/>
    <cellStyle name="style1468329698556" xfId="201"/>
    <cellStyle name="style1468329698712" xfId="202"/>
    <cellStyle name="style1468329698837" xfId="203"/>
    <cellStyle name="style1468329699009" xfId="204"/>
    <cellStyle name="style1468329699149" xfId="205"/>
    <cellStyle name="style1468329699274" xfId="206"/>
    <cellStyle name="style1468329699415" xfId="207"/>
    <cellStyle name="style1468329699540" xfId="208"/>
    <cellStyle name="style1468329699649" xfId="209"/>
    <cellStyle name="style1468329699774" xfId="210"/>
    <cellStyle name="style1468329699915" xfId="211"/>
    <cellStyle name="style1468329699993" xfId="212"/>
    <cellStyle name="style1468329700087" xfId="213"/>
    <cellStyle name="style1468329700196" xfId="214"/>
    <cellStyle name="style1468329700290" xfId="215"/>
    <cellStyle name="style1468329700399" xfId="216"/>
    <cellStyle name="style1468329700540" xfId="217"/>
    <cellStyle name="style1468329700649" xfId="218"/>
    <cellStyle name="style1468329700759" xfId="219"/>
    <cellStyle name="style1468329700868" xfId="220"/>
    <cellStyle name="style1468329700993" xfId="221"/>
    <cellStyle name="style1468329701103" xfId="222"/>
    <cellStyle name="style1468329701259" xfId="223"/>
    <cellStyle name="style1468329701368" xfId="224"/>
    <cellStyle name="style1468329701493" xfId="225"/>
    <cellStyle name="style1468329701603" xfId="226"/>
    <cellStyle name="style1468329701728" xfId="227"/>
    <cellStyle name="style1468329701853" xfId="228"/>
    <cellStyle name="style1468329701978" xfId="229"/>
    <cellStyle name="style1468329702087" xfId="230"/>
    <cellStyle name="style1468329702212" xfId="231"/>
    <cellStyle name="style1468329702337" xfId="232"/>
    <cellStyle name="style1468329702446" xfId="233"/>
    <cellStyle name="style1468329702556" xfId="234"/>
    <cellStyle name="style1468329702696" xfId="235"/>
    <cellStyle name="style1468329702790" xfId="236"/>
    <cellStyle name="style1468329702868" xfId="237"/>
    <cellStyle name="style1468329702946" xfId="238"/>
    <cellStyle name="style1468329703087" xfId="239"/>
    <cellStyle name="style1468329703212" xfId="240"/>
    <cellStyle name="style1468329703368" xfId="241"/>
    <cellStyle name="style1468329703587" xfId="242"/>
    <cellStyle name="style1468329703743" xfId="243"/>
    <cellStyle name="style1468329703837" xfId="244"/>
    <cellStyle name="style1468329703931" xfId="245"/>
    <cellStyle name="style1468329704040" xfId="246"/>
    <cellStyle name="style1468329704165" xfId="247"/>
    <cellStyle name="style1468329704290" xfId="248"/>
    <cellStyle name="style1468329704384" xfId="249"/>
    <cellStyle name="style1468329704509" xfId="250"/>
    <cellStyle name="style1468329704650" xfId="251"/>
    <cellStyle name="style1468329704775" xfId="252"/>
    <cellStyle name="style1468329704868" xfId="253"/>
    <cellStyle name="style1468329704993" xfId="254"/>
    <cellStyle name="style1468329705118" xfId="255"/>
    <cellStyle name="style1468329705400" xfId="256"/>
    <cellStyle name="style1468329705525" xfId="257"/>
    <cellStyle name="style1468329705743" xfId="258"/>
    <cellStyle name="style1468329705868" xfId="259"/>
    <cellStyle name="style1468329705993" xfId="260"/>
    <cellStyle name="style1468329706118" xfId="261"/>
    <cellStyle name="style1468329706243" xfId="262"/>
    <cellStyle name="style1468329706368" xfId="263"/>
    <cellStyle name="style1468329706618" xfId="264"/>
    <cellStyle name="style1468329706712" xfId="265"/>
    <cellStyle name="style1468329706962" xfId="266"/>
    <cellStyle name="style1468329707056" xfId="267"/>
    <cellStyle name="style1468329707150" xfId="268"/>
    <cellStyle name="style1468329707243" xfId="269"/>
    <cellStyle name="style1468329707337" xfId="270"/>
    <cellStyle name="style1468329707478" xfId="271"/>
    <cellStyle name="style1468329707634" xfId="272"/>
    <cellStyle name="style1468329708259" xfId="273"/>
    <cellStyle name="style1468329708353" xfId="274"/>
    <cellStyle name="style1468329708447" xfId="275"/>
    <cellStyle name="style1468329709009" xfId="276"/>
    <cellStyle name="style1468329709103" xfId="277"/>
    <cellStyle name="style1468329709259" xfId="278"/>
    <cellStyle name="style1468329709993" xfId="279"/>
    <cellStyle name="style1468329710072" xfId="280"/>
    <cellStyle name="style1468329710165" xfId="281"/>
    <cellStyle name="style1468329710275" xfId="282"/>
    <cellStyle name="style1468329710384" xfId="283"/>
    <cellStyle name="style1468329710478" xfId="284"/>
    <cellStyle name="style1468329710587" xfId="285"/>
    <cellStyle name="style1468329710681" xfId="286"/>
    <cellStyle name="style1468329710775" xfId="287"/>
    <cellStyle name="style1468329710884" xfId="288"/>
    <cellStyle name="style1468329711603" xfId="289"/>
    <cellStyle name="style1468329711712" xfId="290"/>
    <cellStyle name="style1468329711806" xfId="291"/>
    <cellStyle name="style1468329711915" xfId="292"/>
    <cellStyle name="style1468329712478" xfId="293"/>
    <cellStyle name="style1468329712572" xfId="294"/>
    <cellStyle name="style1468329712681" xfId="295"/>
    <cellStyle name="style1468329712744" xfId="296"/>
    <cellStyle name="style1468329713072" xfId="297"/>
    <cellStyle name="style1468329713150" xfId="298"/>
    <cellStyle name="style1468329713415" xfId="299"/>
    <cellStyle name="style1468329713556" xfId="300"/>
    <cellStyle name="style1468329713697" xfId="301"/>
    <cellStyle name="style1468329713790" xfId="302"/>
    <cellStyle name="style1468329713869" xfId="303"/>
    <cellStyle name="style1468329714509" xfId="304"/>
    <cellStyle name="style1468329714572" xfId="305"/>
    <cellStyle name="style1468329714650" xfId="306"/>
    <cellStyle name="style1468329714728" xfId="307"/>
    <cellStyle name="style1468329714822" xfId="308"/>
    <cellStyle name="style1468329714900" xfId="309"/>
    <cellStyle name="style1468330738817" xfId="310"/>
    <cellStyle name="style1468330738957" xfId="311"/>
    <cellStyle name="style1468330739051" xfId="312"/>
    <cellStyle name="style1468330739207" xfId="313"/>
    <cellStyle name="style1468330739364" xfId="314"/>
    <cellStyle name="style1468330739489" xfId="315"/>
    <cellStyle name="style1468330739598" xfId="316"/>
    <cellStyle name="style1468330739754" xfId="317"/>
    <cellStyle name="style1468330739910" xfId="318"/>
    <cellStyle name="style1468330740020" xfId="319"/>
    <cellStyle name="style1468330740129" xfId="320"/>
    <cellStyle name="style1468330740254" xfId="321"/>
    <cellStyle name="style1468330740379" xfId="322"/>
    <cellStyle name="style1468330740504" xfId="323"/>
    <cellStyle name="style1468330740629" xfId="324"/>
    <cellStyle name="style1468330740754" xfId="325"/>
    <cellStyle name="style1468330740848" xfId="326"/>
    <cellStyle name="style1468330740957" xfId="327"/>
    <cellStyle name="style1468330741051" xfId="328"/>
    <cellStyle name="style1468330741192" xfId="329"/>
    <cellStyle name="style1468330741332" xfId="330"/>
    <cellStyle name="style1468330741473" xfId="331"/>
    <cellStyle name="style1468330741598" xfId="332"/>
    <cellStyle name="style1468330741786" xfId="333"/>
    <cellStyle name="style1468330741989" xfId="334"/>
    <cellStyle name="style1468330742129" xfId="335"/>
    <cellStyle name="style1468330742270" xfId="336"/>
    <cellStyle name="style1468330742379" xfId="337"/>
    <cellStyle name="style1468330742504" xfId="338"/>
    <cellStyle name="style1468330742614" xfId="339"/>
    <cellStyle name="style1468330742754" xfId="340"/>
    <cellStyle name="style1468330742911" xfId="341"/>
    <cellStyle name="style1468330743067" xfId="342"/>
    <cellStyle name="style1468330743270" xfId="343"/>
    <cellStyle name="style1468330743442" xfId="344"/>
    <cellStyle name="style1468330743582" xfId="345"/>
    <cellStyle name="style1468330743723" xfId="346"/>
    <cellStyle name="style1468330743864" xfId="347"/>
    <cellStyle name="style1468330744004" xfId="348"/>
    <cellStyle name="style1468330744129" xfId="349"/>
    <cellStyle name="style1468330744223" xfId="350"/>
    <cellStyle name="style1468330744301" xfId="351"/>
    <cellStyle name="style1468330744457" xfId="352"/>
    <cellStyle name="style1468330744598" xfId="353"/>
    <cellStyle name="style1468330744707" xfId="354"/>
    <cellStyle name="style1468330744832" xfId="355"/>
    <cellStyle name="style1468330744957" xfId="356"/>
    <cellStyle name="style1468330745161" xfId="357"/>
    <cellStyle name="style1468330745317" xfId="358"/>
    <cellStyle name="style1468330745411" xfId="359"/>
    <cellStyle name="style1468330745536" xfId="360"/>
    <cellStyle name="style1468330745707" xfId="361"/>
    <cellStyle name="style1468330745895" xfId="362"/>
    <cellStyle name="style1468330746051" xfId="363"/>
    <cellStyle name="style1468330746208" xfId="364"/>
    <cellStyle name="style1468330746333" xfId="365"/>
    <cellStyle name="style1468330746442" xfId="366"/>
    <cellStyle name="style1468330746551" xfId="367"/>
    <cellStyle name="style1468330746692" xfId="368"/>
    <cellStyle name="style1468330746817" xfId="369"/>
    <cellStyle name="style1468330746958" xfId="370"/>
    <cellStyle name="style1468330747083" xfId="371"/>
    <cellStyle name="style1468330747223" xfId="372"/>
    <cellStyle name="style1468330747442" xfId="373"/>
    <cellStyle name="style1468330747598" xfId="374"/>
    <cellStyle name="style1468330747801" xfId="375"/>
    <cellStyle name="style1468330747911" xfId="376"/>
    <cellStyle name="style1468330748083" xfId="377"/>
    <cellStyle name="style1468330748176" xfId="378"/>
    <cellStyle name="style1468330748333" xfId="379"/>
    <cellStyle name="style1468330748536" xfId="380"/>
    <cellStyle name="style1468330748708" xfId="381"/>
    <cellStyle name="style1468330748817" xfId="382"/>
    <cellStyle name="style1468330748942" xfId="383"/>
    <cellStyle name="style1468330749083" xfId="384"/>
    <cellStyle name="style1468330749239" xfId="385"/>
    <cellStyle name="style1468330749395" xfId="386"/>
    <cellStyle name="style1468330749520" xfId="387"/>
    <cellStyle name="style1468330749645" xfId="388"/>
    <cellStyle name="style1468330749770" xfId="389"/>
    <cellStyle name="style1468330749848" xfId="390"/>
    <cellStyle name="style1468330749926" xfId="391"/>
    <cellStyle name="style1468330750036" xfId="392"/>
    <cellStyle name="style1468330750192" xfId="393"/>
    <cellStyle name="style1468330750426" xfId="394"/>
    <cellStyle name="style1468330750504" xfId="395"/>
    <cellStyle name="style1468330750911" xfId="396"/>
    <cellStyle name="style1468330751020" xfId="397"/>
    <cellStyle name="style1468330751161" xfId="398"/>
    <cellStyle name="style1468330751286" xfId="399"/>
    <cellStyle name="style1468330751411" xfId="400"/>
    <cellStyle name="style1468330751536" xfId="401"/>
    <cellStyle name="style1468330751676" xfId="402"/>
    <cellStyle name="style1468330751817" xfId="403"/>
    <cellStyle name="style1468330751926" xfId="404"/>
    <cellStyle name="style1468330752005" xfId="405"/>
    <cellStyle name="style1468330752098" xfId="406"/>
    <cellStyle name="style1468330752176" xfId="407"/>
    <cellStyle name="style1468330752255" xfId="408"/>
    <cellStyle name="style1468330752348" xfId="409"/>
    <cellStyle name="style1468330752426" xfId="410"/>
    <cellStyle name="style1468330752551" xfId="411"/>
    <cellStyle name="style1468330752661" xfId="412"/>
    <cellStyle name="style1468330755411" xfId="413"/>
    <cellStyle name="style1468330755598" xfId="414"/>
    <cellStyle name="style1468330756880" xfId="415"/>
    <cellStyle name="style1468330757036" xfId="416"/>
    <cellStyle name="style1468330757505" xfId="417"/>
    <cellStyle name="style1468330758005" xfId="418"/>
    <cellStyle name="style1468330759098" xfId="419"/>
    <cellStyle name="style1468330759208" xfId="420"/>
    <cellStyle name="style1468330759302" xfId="421"/>
    <cellStyle name="style1468330759395" xfId="422"/>
    <cellStyle name="style1468330759489" xfId="423"/>
    <cellStyle name="style1471440499498" xfId="137"/>
    <cellStyle name="style1471440499779" xfId="138"/>
    <cellStyle name="style1471440499951" xfId="139"/>
    <cellStyle name="style1471440500185" xfId="140"/>
    <cellStyle name="style1471440500373" xfId="141"/>
    <cellStyle name="style1471440500545" xfId="142"/>
    <cellStyle name="style1471440500654" xfId="143"/>
    <cellStyle name="style1471440500857" xfId="144"/>
    <cellStyle name="style1471440501092" xfId="145"/>
    <cellStyle name="style1471440501295" xfId="146"/>
    <cellStyle name="style1471440501513" xfId="147"/>
    <cellStyle name="style1471440501732" xfId="148"/>
    <cellStyle name="style1471440501951" xfId="149"/>
    <cellStyle name="style1471440502154" xfId="150"/>
    <cellStyle name="style1471440502373" xfId="151"/>
    <cellStyle name="style1471440502607" xfId="152"/>
    <cellStyle name="style1471440502701" xfId="153"/>
    <cellStyle name="style1471440502826" xfId="154"/>
    <cellStyle name="style1471440502967" xfId="155"/>
    <cellStyle name="style1471440503185" xfId="156"/>
    <cellStyle name="style1471440503420" xfId="157"/>
    <cellStyle name="style1471440503638" xfId="158"/>
    <cellStyle name="style1471440503857" xfId="159"/>
    <cellStyle name="style1471440504076" xfId="160"/>
    <cellStyle name="style1471440504295" xfId="161"/>
    <cellStyle name="style1471440504513" xfId="162"/>
    <cellStyle name="style1471440504717" xfId="163"/>
    <cellStyle name="style1471440504935" xfId="164"/>
    <cellStyle name="style1471440505154" xfId="165"/>
    <cellStyle name="style1471440505357" xfId="166"/>
    <cellStyle name="style1471440505576" xfId="167"/>
    <cellStyle name="style1471440505810" xfId="168"/>
    <cellStyle name="style1471440506014" xfId="169"/>
    <cellStyle name="style1471440506232" xfId="170"/>
    <cellStyle name="style1471440506451" xfId="171"/>
    <cellStyle name="style1471440506654" xfId="172"/>
    <cellStyle name="style1471440506873" xfId="173"/>
    <cellStyle name="style1471440507076" xfId="174"/>
    <cellStyle name="style1471440507295" xfId="175"/>
    <cellStyle name="style1471440507498" xfId="176"/>
    <cellStyle name="style1471440507654" xfId="177"/>
    <cellStyle name="style1471440507810" xfId="178"/>
    <cellStyle name="style1471440508029" xfId="179"/>
    <cellStyle name="style1471440508248" xfId="180"/>
    <cellStyle name="style1471440508451" xfId="181"/>
    <cellStyle name="style1471440508685" xfId="182"/>
    <cellStyle name="style1471440508889" xfId="183"/>
    <cellStyle name="style1471440509060" xfId="184"/>
    <cellStyle name="style1471440509232" xfId="185"/>
    <cellStyle name="style1471440509342" xfId="186"/>
    <cellStyle name="style1471440509529" xfId="187"/>
    <cellStyle name="style1471440509748" xfId="188"/>
    <cellStyle name="style1471440509967" xfId="189"/>
    <cellStyle name="style1471440510123" xfId="190"/>
    <cellStyle name="style1471440510342" xfId="191"/>
    <cellStyle name="style1471440510560" xfId="192"/>
    <cellStyle name="style1471440510779" xfId="193"/>
    <cellStyle name="style1471440510935" xfId="194"/>
    <cellStyle name="style1471440511154" xfId="195"/>
    <cellStyle name="style1471440511373" xfId="196"/>
    <cellStyle name="style1475238138840" xfId="585"/>
    <cellStyle name="style1475238138840 2" xfId="669"/>
    <cellStyle name="style1475238138981" xfId="584"/>
    <cellStyle name="style1475238138981 2" xfId="668"/>
    <cellStyle name="style1475238139215" xfId="583"/>
    <cellStyle name="style1475238139215 2" xfId="667"/>
    <cellStyle name="style1475238139309" xfId="582"/>
    <cellStyle name="style1475238139309 2" xfId="666"/>
    <cellStyle name="style1475238139434" xfId="581"/>
    <cellStyle name="style1475238139434 2" xfId="665"/>
    <cellStyle name="style1475238139559" xfId="580"/>
    <cellStyle name="style1475238139559 2" xfId="664"/>
    <cellStyle name="style1475238139668" xfId="579"/>
    <cellStyle name="style1475238139668 2" xfId="663"/>
    <cellStyle name="style1475238139762" xfId="578"/>
    <cellStyle name="style1475238139762 2" xfId="662"/>
    <cellStyle name="style1475238139903" xfId="577"/>
    <cellStyle name="style1475238139903 2" xfId="661"/>
    <cellStyle name="style1475238140012" xfId="576"/>
    <cellStyle name="style1475238140012 2" xfId="660"/>
    <cellStyle name="style1475238140137" xfId="575"/>
    <cellStyle name="style1475238140137 2" xfId="659"/>
    <cellStyle name="style1475238140262" xfId="574"/>
    <cellStyle name="style1475238140262 2" xfId="658"/>
    <cellStyle name="style1475238140372" xfId="573"/>
    <cellStyle name="style1475238140372 2" xfId="657"/>
    <cellStyle name="style1475238140497" xfId="572"/>
    <cellStyle name="style1475238140497 2" xfId="656"/>
    <cellStyle name="style1475238140653" xfId="571"/>
    <cellStyle name="style1475238140653 2" xfId="655"/>
    <cellStyle name="style1475238140778" xfId="570"/>
    <cellStyle name="style1475238140778 2" xfId="654"/>
    <cellStyle name="style1475238140872" xfId="569"/>
    <cellStyle name="style1475238140872 2" xfId="653"/>
    <cellStyle name="style1475238140965" xfId="568"/>
    <cellStyle name="style1475238140965 2" xfId="652"/>
    <cellStyle name="style1475238141075" xfId="567"/>
    <cellStyle name="style1475238141075 2" xfId="651"/>
    <cellStyle name="style1475238141168" xfId="566"/>
    <cellStyle name="style1475238141168 2" xfId="650"/>
    <cellStyle name="style1475238141293" xfId="565"/>
    <cellStyle name="style1475238141293 2" xfId="649"/>
    <cellStyle name="style1475238141403" xfId="564"/>
    <cellStyle name="style1475238141403 2" xfId="648"/>
    <cellStyle name="style1475238141528" xfId="563"/>
    <cellStyle name="style1475238141528 2" xfId="647"/>
    <cellStyle name="style1475238141637" xfId="562"/>
    <cellStyle name="style1475238141637 2" xfId="646"/>
    <cellStyle name="style1475238141762" xfId="561"/>
    <cellStyle name="style1475238141762 2" xfId="645"/>
    <cellStyle name="style1475238141872" xfId="560"/>
    <cellStyle name="style1475238141872 2" xfId="644"/>
    <cellStyle name="style1475238141997" xfId="559"/>
    <cellStyle name="style1475238141997 2" xfId="643"/>
    <cellStyle name="style1475238142122" xfId="558"/>
    <cellStyle name="style1475238142122 2" xfId="642"/>
    <cellStyle name="style1475238142247" xfId="557"/>
    <cellStyle name="style1475238142247 2" xfId="641"/>
    <cellStyle name="style1475238142356" xfId="556"/>
    <cellStyle name="style1475238142356 2" xfId="640"/>
    <cellStyle name="style1475238142481" xfId="555"/>
    <cellStyle name="style1475238142481 2" xfId="639"/>
    <cellStyle name="style1475238142590" xfId="554"/>
    <cellStyle name="style1475238142590 2" xfId="638"/>
    <cellStyle name="style1475238142700" xfId="553"/>
    <cellStyle name="style1475238142700 2" xfId="637"/>
    <cellStyle name="style1475238142825" xfId="552"/>
    <cellStyle name="style1475238142825 2" xfId="636"/>
    <cellStyle name="style1475238142965" xfId="551"/>
    <cellStyle name="style1475238142965 2" xfId="635"/>
    <cellStyle name="style1475238143122" xfId="550"/>
    <cellStyle name="style1475238143122 2" xfId="634"/>
    <cellStyle name="style1475238143340" xfId="549"/>
    <cellStyle name="style1475238143340 2" xfId="633"/>
    <cellStyle name="style1475238143528" xfId="548"/>
    <cellStyle name="style1475238143528 2" xfId="632"/>
    <cellStyle name="style1475238143668" xfId="547"/>
    <cellStyle name="style1475238143668 2" xfId="631"/>
    <cellStyle name="style1475238143793" xfId="546"/>
    <cellStyle name="style1475238143793 2" xfId="630"/>
    <cellStyle name="style1475238143903" xfId="545"/>
    <cellStyle name="style1475238143903 2" xfId="629"/>
    <cellStyle name="style1475238143997" xfId="544"/>
    <cellStyle name="style1475238143997 2" xfId="628"/>
    <cellStyle name="style1475238144106" xfId="543"/>
    <cellStyle name="style1475238144106 2" xfId="627"/>
    <cellStyle name="style1475238144200" xfId="542"/>
    <cellStyle name="style1475238144200 2" xfId="626"/>
    <cellStyle name="style1475238144387" xfId="541"/>
    <cellStyle name="style1475238144387 2" xfId="625"/>
    <cellStyle name="style1475238144590" xfId="540"/>
    <cellStyle name="style1475238144590 2" xfId="624"/>
    <cellStyle name="style1475238144715" xfId="539"/>
    <cellStyle name="style1475238144715 2" xfId="623"/>
    <cellStyle name="style1475238144825" xfId="538"/>
    <cellStyle name="style1475238144825 2" xfId="622"/>
    <cellStyle name="style1475238144950" xfId="537"/>
    <cellStyle name="style1475238144950 2" xfId="621"/>
    <cellStyle name="style1475238145059" xfId="536"/>
    <cellStyle name="style1475238145059 2" xfId="620"/>
    <cellStyle name="style1475238145184" xfId="535"/>
    <cellStyle name="style1475238145184 2" xfId="619"/>
    <cellStyle name="style1475238145387" xfId="534"/>
    <cellStyle name="style1475238145387 2" xfId="618"/>
    <cellStyle name="style1475238145543" xfId="533"/>
    <cellStyle name="style1475238145543 2" xfId="617"/>
    <cellStyle name="style1475238145653" xfId="532"/>
    <cellStyle name="style1475238145653 2" xfId="616"/>
    <cellStyle name="style1475238145762" xfId="531"/>
    <cellStyle name="style1475238145762 2" xfId="615"/>
    <cellStyle name="style1475238145887" xfId="530"/>
    <cellStyle name="style1475238145887 2" xfId="614"/>
    <cellStyle name="style1475238146012" xfId="529"/>
    <cellStyle name="style1475238146012 2" xfId="613"/>
    <cellStyle name="style1475238146137" xfId="528"/>
    <cellStyle name="style1475238146137 2" xfId="612"/>
    <cellStyle name="style1475238146247" xfId="527"/>
    <cellStyle name="style1475238146247 2" xfId="611"/>
    <cellStyle name="style1475238146372" xfId="526"/>
    <cellStyle name="style1475238146372 2" xfId="610"/>
    <cellStyle name="style1475238146481" xfId="525"/>
    <cellStyle name="style1475238146481 2" xfId="609"/>
    <cellStyle name="style1475238146606" xfId="524"/>
    <cellStyle name="style1475238146606 2" xfId="608"/>
    <cellStyle name="style1475238146731" xfId="523"/>
    <cellStyle name="style1475238146731 2" xfId="607"/>
    <cellStyle name="style1475238146903" xfId="522"/>
    <cellStyle name="style1475238146903 2" xfId="606"/>
    <cellStyle name="style1475238147059" xfId="521"/>
    <cellStyle name="style1475238147059 2" xfId="605"/>
    <cellStyle name="style1475238147184" xfId="520"/>
    <cellStyle name="style1475238147184 2" xfId="604"/>
    <cellStyle name="style1475238147293" xfId="519"/>
    <cellStyle name="style1475238147293 2" xfId="603"/>
    <cellStyle name="style1475238147418" xfId="518"/>
    <cellStyle name="style1475238147418 2" xfId="602"/>
    <cellStyle name="style1475238147528" xfId="517"/>
    <cellStyle name="style1475238147528 2" xfId="601"/>
    <cellStyle name="style1475238147668" xfId="516"/>
    <cellStyle name="style1475238147668 2" xfId="600"/>
    <cellStyle name="style1475238147793" xfId="515"/>
    <cellStyle name="style1475238147793 2" xfId="599"/>
    <cellStyle name="style1475238147903" xfId="514"/>
    <cellStyle name="style1475238147903 2" xfId="598"/>
    <cellStyle name="style1475238148028" xfId="513"/>
    <cellStyle name="style1475238148028 2" xfId="597"/>
    <cellStyle name="style1475238148153" xfId="512"/>
    <cellStyle name="style1475238148153 2" xfId="596"/>
    <cellStyle name="style1475238148512" xfId="511"/>
    <cellStyle name="style1475238148512 2" xfId="595"/>
    <cellStyle name="style1475238148622" xfId="510"/>
    <cellStyle name="style1475238148622 2" xfId="594"/>
    <cellStyle name="style1475238148809" xfId="509"/>
    <cellStyle name="style1475238148809 2" xfId="593"/>
    <cellStyle name="style1475238148934" xfId="508"/>
    <cellStyle name="style1475238148934 2" xfId="592"/>
    <cellStyle name="style1475238149059" xfId="507"/>
    <cellStyle name="style1475238149059 2" xfId="591"/>
    <cellStyle name="style1475238149153" xfId="506"/>
    <cellStyle name="style1475238149153 2" xfId="590"/>
    <cellStyle name="style1475238149309" xfId="424"/>
    <cellStyle name="style1475238149309 2" xfId="589"/>
    <cellStyle name="style1475238177200" xfId="425"/>
    <cellStyle name="style1475238177372" xfId="426"/>
    <cellStyle name="style1475238177622" xfId="427"/>
    <cellStyle name="style1475238177763" xfId="428"/>
    <cellStyle name="style1475238177934" xfId="429"/>
    <cellStyle name="style1475238178106" xfId="430"/>
    <cellStyle name="style1475238178263" xfId="431"/>
    <cellStyle name="style1475238178372" xfId="432"/>
    <cellStyle name="style1475238178513" xfId="433"/>
    <cellStyle name="style1475238178669" xfId="434"/>
    <cellStyle name="style1475238178903" xfId="435"/>
    <cellStyle name="style1475238179122" xfId="436"/>
    <cellStyle name="style1475238179325" xfId="437"/>
    <cellStyle name="style1475238179560" xfId="438"/>
    <cellStyle name="style1475238179747" xfId="439"/>
    <cellStyle name="style1475238179903" xfId="440"/>
    <cellStyle name="style1475238180044" xfId="441"/>
    <cellStyle name="style1475238180153" xfId="442"/>
    <cellStyle name="style1475238180263" xfId="443"/>
    <cellStyle name="style1475238180341" xfId="444"/>
    <cellStyle name="style1475238180466" xfId="445"/>
    <cellStyle name="style1475238180575" xfId="446"/>
    <cellStyle name="style1475238180685" xfId="447"/>
    <cellStyle name="style1475238180794" xfId="448"/>
    <cellStyle name="style1475238180935" xfId="449"/>
    <cellStyle name="style1475238181044" xfId="450"/>
    <cellStyle name="style1475238181169" xfId="451"/>
    <cellStyle name="style1475238181294" xfId="452"/>
    <cellStyle name="style1475238181560" xfId="453"/>
    <cellStyle name="style1475238181716" xfId="454"/>
    <cellStyle name="style1475238181935" xfId="455"/>
    <cellStyle name="style1475238182075" xfId="456"/>
    <cellStyle name="style1475238182216" xfId="457"/>
    <cellStyle name="style1475238182341" xfId="458"/>
    <cellStyle name="style1475238182497" xfId="459"/>
    <cellStyle name="style1475238182653" xfId="460"/>
    <cellStyle name="style1475238182763" xfId="461"/>
    <cellStyle name="style1475238182888" xfId="462"/>
    <cellStyle name="style1475238183013" xfId="463"/>
    <cellStyle name="style1475238183138" xfId="464"/>
    <cellStyle name="style1475238183294" xfId="465"/>
    <cellStyle name="style1475238183403" xfId="466"/>
    <cellStyle name="style1475238183497" xfId="467"/>
    <cellStyle name="style1475238183591" xfId="468"/>
    <cellStyle name="style1475238183716" xfId="469"/>
    <cellStyle name="style1475238183841" xfId="470"/>
    <cellStyle name="style1475238183950" xfId="471"/>
    <cellStyle name="style1475238184153" xfId="472"/>
    <cellStyle name="style1475238184341" xfId="473"/>
    <cellStyle name="style1475238184466" xfId="474"/>
    <cellStyle name="style1475238184591" xfId="475"/>
    <cellStyle name="style1475238184700" xfId="476"/>
    <cellStyle name="style1475238184841" xfId="477"/>
    <cellStyle name="style1475238184981" xfId="478"/>
    <cellStyle name="style1475238185122" xfId="479"/>
    <cellStyle name="style1475238185247" xfId="480"/>
    <cellStyle name="style1475238185388" xfId="481"/>
    <cellStyle name="style1475238185513" xfId="482"/>
    <cellStyle name="style1475238185638" xfId="483"/>
    <cellStyle name="style1475238185763" xfId="484"/>
    <cellStyle name="style1475238185888" xfId="485"/>
    <cellStyle name="style1475238186013" xfId="486"/>
    <cellStyle name="style1475238186122" xfId="487"/>
    <cellStyle name="style1475238186310" xfId="488"/>
    <cellStyle name="style1475238186497" xfId="489"/>
    <cellStyle name="style1475238186638" xfId="490"/>
    <cellStyle name="style1475238186763" xfId="491"/>
    <cellStyle name="style1475238186872" xfId="492"/>
    <cellStyle name="style1475238186997" xfId="493"/>
    <cellStyle name="style1475238187169" xfId="494"/>
    <cellStyle name="style1475238187372" xfId="495"/>
    <cellStyle name="style1475238187591" xfId="496"/>
    <cellStyle name="style1475238187778" xfId="497"/>
    <cellStyle name="style1475238187981" xfId="498"/>
    <cellStyle name="style1475238188497" xfId="499"/>
    <cellStyle name="style1475238188591" xfId="500"/>
    <cellStyle name="style1475238188857" xfId="501"/>
    <cellStyle name="style1475238189060" xfId="502"/>
    <cellStyle name="style1475238189278" xfId="503"/>
    <cellStyle name="style1475238189450" xfId="504"/>
    <cellStyle name="style1475238189622" xfId="505"/>
    <cellStyle name="Überschrift 1 2" xfId="79"/>
    <cellStyle name="Überschrift 2 2" xfId="80"/>
    <cellStyle name="Überschrift 3 2" xfId="81"/>
    <cellStyle name="Überschrift 4 2" xfId="82"/>
    <cellStyle name="Überschrift 5" xfId="78"/>
    <cellStyle name="Verknüpfte Zelle 2" xfId="83"/>
    <cellStyle name="Warnender Text 2" xfId="84"/>
    <cellStyle name="Zelle überprüfen 2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14"/>
  <sheetViews>
    <sheetView tabSelected="1" zoomScaleNormal="100" workbookViewId="0">
      <selection activeCell="B21" sqref="B21"/>
    </sheetView>
  </sheetViews>
  <sheetFormatPr baseColWidth="10" defaultRowHeight="14.5"/>
  <cols>
    <col min="1" max="1" width="11.1796875" style="203" customWidth="1"/>
    <col min="2" max="2" width="126.81640625" style="1" customWidth="1"/>
  </cols>
  <sheetData>
    <row r="2" spans="1:2" ht="18">
      <c r="B2" s="208" t="s">
        <v>346</v>
      </c>
    </row>
    <row r="3" spans="1:2">
      <c r="A3" s="203" t="s">
        <v>40</v>
      </c>
      <c r="B3" s="64"/>
    </row>
    <row r="4" spans="1:2">
      <c r="A4" s="204" t="s">
        <v>241</v>
      </c>
      <c r="B4" s="41" t="s">
        <v>185</v>
      </c>
    </row>
    <row r="5" spans="1:2">
      <c r="A5" s="204" t="s">
        <v>241</v>
      </c>
      <c r="B5" s="41" t="s">
        <v>186</v>
      </c>
    </row>
    <row r="6" spans="1:2">
      <c r="A6" s="204" t="s">
        <v>241</v>
      </c>
      <c r="B6" s="41" t="s">
        <v>187</v>
      </c>
    </row>
    <row r="7" spans="1:2">
      <c r="A7" s="204" t="s">
        <v>241</v>
      </c>
      <c r="B7" s="41" t="s">
        <v>188</v>
      </c>
    </row>
    <row r="8" spans="1:2">
      <c r="A8" s="204" t="s">
        <v>241</v>
      </c>
      <c r="B8" s="41" t="s">
        <v>236</v>
      </c>
    </row>
    <row r="9" spans="1:2">
      <c r="A9" s="204" t="s">
        <v>241</v>
      </c>
      <c r="B9" s="205" t="s">
        <v>189</v>
      </c>
    </row>
    <row r="10" spans="1:2">
      <c r="A10" s="204" t="s">
        <v>241</v>
      </c>
      <c r="B10" s="41" t="s">
        <v>229</v>
      </c>
    </row>
    <row r="11" spans="1:2">
      <c r="A11" s="204" t="s">
        <v>241</v>
      </c>
      <c r="B11" s="41" t="s">
        <v>190</v>
      </c>
    </row>
    <row r="12" spans="1:2">
      <c r="A12" s="204" t="s">
        <v>242</v>
      </c>
      <c r="B12" s="41" t="s">
        <v>191</v>
      </c>
    </row>
    <row r="13" spans="1:2">
      <c r="A13" s="204" t="s">
        <v>242</v>
      </c>
      <c r="B13" s="41" t="s">
        <v>192</v>
      </c>
    </row>
    <row r="14" spans="1:2">
      <c r="A14" s="204" t="s">
        <v>242</v>
      </c>
      <c r="B14" s="41" t="s">
        <v>193</v>
      </c>
    </row>
    <row r="15" spans="1:2">
      <c r="A15" s="204" t="s">
        <v>242</v>
      </c>
      <c r="B15" s="41" t="s">
        <v>194</v>
      </c>
    </row>
    <row r="16" spans="1:2">
      <c r="A16" s="204" t="s">
        <v>242</v>
      </c>
      <c r="B16" s="41" t="s">
        <v>235</v>
      </c>
    </row>
    <row r="17" spans="1:2">
      <c r="A17" s="204" t="s">
        <v>242</v>
      </c>
      <c r="B17" s="41" t="s">
        <v>184</v>
      </c>
    </row>
    <row r="18" spans="1:2">
      <c r="A18" s="204" t="s">
        <v>242</v>
      </c>
      <c r="B18" s="41" t="s">
        <v>230</v>
      </c>
    </row>
    <row r="19" spans="1:2">
      <c r="A19" s="204" t="s">
        <v>242</v>
      </c>
      <c r="B19" s="41" t="s">
        <v>195</v>
      </c>
    </row>
    <row r="20" spans="1:2">
      <c r="A20" s="204" t="s">
        <v>242</v>
      </c>
      <c r="B20" s="41" t="s">
        <v>196</v>
      </c>
    </row>
    <row r="21" spans="1:2">
      <c r="A21" s="204" t="s">
        <v>242</v>
      </c>
      <c r="B21" s="41" t="s">
        <v>197</v>
      </c>
    </row>
    <row r="22" spans="1:2">
      <c r="A22" s="206" t="s">
        <v>243</v>
      </c>
      <c r="B22" s="41" t="s">
        <v>198</v>
      </c>
    </row>
    <row r="23" spans="1:2">
      <c r="A23" s="206" t="s">
        <v>243</v>
      </c>
      <c r="B23" s="41" t="s">
        <v>199</v>
      </c>
    </row>
    <row r="24" spans="1:2">
      <c r="A24" s="206" t="s">
        <v>243</v>
      </c>
      <c r="B24" s="41" t="s">
        <v>200</v>
      </c>
    </row>
    <row r="25" spans="1:2">
      <c r="A25" s="206" t="s">
        <v>243</v>
      </c>
      <c r="B25" s="41" t="s">
        <v>201</v>
      </c>
    </row>
    <row r="26" spans="1:2">
      <c r="A26" s="206" t="s">
        <v>243</v>
      </c>
      <c r="B26" s="41" t="s">
        <v>202</v>
      </c>
    </row>
    <row r="27" spans="1:2">
      <c r="A27" s="206" t="s">
        <v>243</v>
      </c>
      <c r="B27" s="41" t="s">
        <v>237</v>
      </c>
    </row>
    <row r="28" spans="1:2">
      <c r="A28" s="206" t="s">
        <v>243</v>
      </c>
      <c r="B28" s="41" t="s">
        <v>203</v>
      </c>
    </row>
    <row r="29" spans="1:2">
      <c r="A29" s="206" t="s">
        <v>243</v>
      </c>
      <c r="B29" s="41" t="s">
        <v>231</v>
      </c>
    </row>
    <row r="30" spans="1:2">
      <c r="A30" s="206" t="s">
        <v>243</v>
      </c>
      <c r="B30" s="41" t="s">
        <v>204</v>
      </c>
    </row>
    <row r="31" spans="1:2">
      <c r="A31" s="206" t="s">
        <v>244</v>
      </c>
      <c r="B31" s="41" t="s">
        <v>205</v>
      </c>
    </row>
    <row r="32" spans="1:2">
      <c r="A32" s="206" t="s">
        <v>244</v>
      </c>
      <c r="B32" s="41" t="s">
        <v>206</v>
      </c>
    </row>
    <row r="33" spans="1:2">
      <c r="A33" s="206" t="s">
        <v>244</v>
      </c>
      <c r="B33" s="41" t="s">
        <v>207</v>
      </c>
    </row>
    <row r="34" spans="1:2">
      <c r="A34" s="206" t="s">
        <v>244</v>
      </c>
      <c r="B34" s="41" t="s">
        <v>208</v>
      </c>
    </row>
    <row r="35" spans="1:2">
      <c r="A35" s="206" t="s">
        <v>244</v>
      </c>
      <c r="B35" s="41" t="s">
        <v>209</v>
      </c>
    </row>
    <row r="36" spans="1:2">
      <c r="A36" s="206" t="s">
        <v>244</v>
      </c>
      <c r="B36" s="41" t="s">
        <v>238</v>
      </c>
    </row>
    <row r="37" spans="1:2">
      <c r="A37" s="206" t="s">
        <v>244</v>
      </c>
      <c r="B37" s="41" t="s">
        <v>210</v>
      </c>
    </row>
    <row r="38" spans="1:2">
      <c r="A38" s="206" t="s">
        <v>244</v>
      </c>
      <c r="B38" s="41" t="s">
        <v>232</v>
      </c>
    </row>
    <row r="39" spans="1:2">
      <c r="A39" s="206" t="s">
        <v>244</v>
      </c>
      <c r="B39" s="41" t="s">
        <v>211</v>
      </c>
    </row>
    <row r="40" spans="1:2">
      <c r="A40" s="207" t="s">
        <v>46</v>
      </c>
      <c r="B40" s="41" t="s">
        <v>212</v>
      </c>
    </row>
    <row r="41" spans="1:2">
      <c r="A41" s="207" t="s">
        <v>46</v>
      </c>
      <c r="B41" s="41" t="s">
        <v>213</v>
      </c>
    </row>
    <row r="42" spans="1:2">
      <c r="A42" s="207" t="s">
        <v>46</v>
      </c>
      <c r="B42" s="41" t="s">
        <v>214</v>
      </c>
    </row>
    <row r="43" spans="1:2">
      <c r="A43" s="207" t="s">
        <v>46</v>
      </c>
      <c r="B43" s="41" t="s">
        <v>215</v>
      </c>
    </row>
    <row r="44" spans="1:2">
      <c r="A44" s="207" t="s">
        <v>46</v>
      </c>
      <c r="B44" s="41" t="s">
        <v>239</v>
      </c>
    </row>
    <row r="45" spans="1:2">
      <c r="A45" s="207" t="s">
        <v>46</v>
      </c>
      <c r="B45" s="41" t="s">
        <v>216</v>
      </c>
    </row>
    <row r="46" spans="1:2">
      <c r="A46" s="207" t="s">
        <v>46</v>
      </c>
      <c r="B46" s="41" t="s">
        <v>233</v>
      </c>
    </row>
    <row r="47" spans="1:2">
      <c r="A47" s="207" t="s">
        <v>46</v>
      </c>
      <c r="B47" s="41" t="s">
        <v>217</v>
      </c>
    </row>
    <row r="48" spans="1:2">
      <c r="A48" s="207" t="s">
        <v>41</v>
      </c>
      <c r="B48" s="41" t="s">
        <v>218</v>
      </c>
    </row>
    <row r="49" spans="1:2">
      <c r="A49" s="207" t="s">
        <v>41</v>
      </c>
      <c r="B49" s="41" t="s">
        <v>314</v>
      </c>
    </row>
    <row r="50" spans="1:2">
      <c r="A50" s="207" t="s">
        <v>45</v>
      </c>
      <c r="B50" s="41" t="s">
        <v>219</v>
      </c>
    </row>
    <row r="51" spans="1:2">
      <c r="A51" s="207" t="s">
        <v>45</v>
      </c>
      <c r="B51" s="41" t="s">
        <v>220</v>
      </c>
    </row>
    <row r="52" spans="1:2">
      <c r="A52" s="207" t="s">
        <v>45</v>
      </c>
      <c r="B52" s="41" t="s">
        <v>221</v>
      </c>
    </row>
    <row r="53" spans="1:2">
      <c r="A53" s="207" t="s">
        <v>45</v>
      </c>
      <c r="B53" s="41" t="s">
        <v>222</v>
      </c>
    </row>
    <row r="54" spans="1:2">
      <c r="A54" s="207" t="s">
        <v>45</v>
      </c>
      <c r="B54" s="41" t="s">
        <v>240</v>
      </c>
    </row>
    <row r="55" spans="1:2">
      <c r="A55" s="207" t="s">
        <v>45</v>
      </c>
      <c r="B55" s="41" t="s">
        <v>223</v>
      </c>
    </row>
    <row r="56" spans="1:2">
      <c r="A56" s="207" t="s">
        <v>45</v>
      </c>
      <c r="B56" s="41" t="s">
        <v>234</v>
      </c>
    </row>
    <row r="57" spans="1:2">
      <c r="A57" s="207" t="s">
        <v>45</v>
      </c>
      <c r="B57" s="41" t="s">
        <v>224</v>
      </c>
    </row>
    <row r="58" spans="1:2">
      <c r="A58" s="207" t="s">
        <v>45</v>
      </c>
      <c r="B58" s="41" t="s">
        <v>294</v>
      </c>
    </row>
    <row r="59" spans="1:2">
      <c r="A59" s="207" t="s">
        <v>45</v>
      </c>
      <c r="B59" s="41" t="s">
        <v>295</v>
      </c>
    </row>
    <row r="60" spans="1:2">
      <c r="A60" s="207" t="s">
        <v>45</v>
      </c>
      <c r="B60" s="41" t="s">
        <v>296</v>
      </c>
    </row>
    <row r="61" spans="1:2">
      <c r="A61" s="207" t="s">
        <v>45</v>
      </c>
      <c r="B61" s="41" t="s">
        <v>297</v>
      </c>
    </row>
    <row r="62" spans="1:2">
      <c r="A62" s="207" t="s">
        <v>45</v>
      </c>
      <c r="B62" s="41" t="s">
        <v>298</v>
      </c>
    </row>
    <row r="63" spans="1:2">
      <c r="A63" s="207" t="s">
        <v>45</v>
      </c>
      <c r="B63" s="41" t="s">
        <v>299</v>
      </c>
    </row>
    <row r="64" spans="1:2">
      <c r="A64" s="207" t="s">
        <v>45</v>
      </c>
      <c r="B64" s="41" t="s">
        <v>300</v>
      </c>
    </row>
    <row r="65" spans="1:2">
      <c r="A65" s="207" t="s">
        <v>42</v>
      </c>
      <c r="B65" s="41" t="s">
        <v>292</v>
      </c>
    </row>
    <row r="66" spans="1:2">
      <c r="A66" s="207" t="s">
        <v>42</v>
      </c>
      <c r="B66" s="41" t="s">
        <v>291</v>
      </c>
    </row>
    <row r="67" spans="1:2">
      <c r="A67" s="207" t="s">
        <v>42</v>
      </c>
      <c r="B67" s="41" t="s">
        <v>290</v>
      </c>
    </row>
    <row r="68" spans="1:2">
      <c r="A68" s="207" t="s">
        <v>42</v>
      </c>
      <c r="B68" s="41" t="s">
        <v>289</v>
      </c>
    </row>
    <row r="69" spans="1:2">
      <c r="A69" s="207" t="s">
        <v>42</v>
      </c>
      <c r="B69" s="41" t="s">
        <v>288</v>
      </c>
    </row>
    <row r="70" spans="1:2">
      <c r="A70" s="207" t="s">
        <v>42</v>
      </c>
      <c r="B70" s="41" t="s">
        <v>287</v>
      </c>
    </row>
    <row r="71" spans="1:2">
      <c r="A71" s="207" t="s">
        <v>42</v>
      </c>
      <c r="B71" s="41" t="s">
        <v>286</v>
      </c>
    </row>
    <row r="72" spans="1:2">
      <c r="A72" s="207" t="s">
        <v>42</v>
      </c>
      <c r="B72" s="41" t="s">
        <v>285</v>
      </c>
    </row>
    <row r="73" spans="1:2">
      <c r="A73" s="207" t="s">
        <v>43</v>
      </c>
      <c r="B73" s="41" t="s">
        <v>284</v>
      </c>
    </row>
    <row r="74" spans="1:2">
      <c r="A74" s="207" t="s">
        <v>43</v>
      </c>
      <c r="B74" s="41" t="s">
        <v>330</v>
      </c>
    </row>
    <row r="75" spans="1:2">
      <c r="A75" s="207" t="s">
        <v>44</v>
      </c>
      <c r="B75" s="41" t="s">
        <v>283</v>
      </c>
    </row>
    <row r="76" spans="1:2">
      <c r="A76" s="207" t="s">
        <v>44</v>
      </c>
      <c r="B76" s="41" t="s">
        <v>282</v>
      </c>
    </row>
    <row r="77" spans="1:2">
      <c r="A77" s="207" t="s">
        <v>44</v>
      </c>
      <c r="B77" s="41" t="s">
        <v>281</v>
      </c>
    </row>
    <row r="78" spans="1:2">
      <c r="A78" s="207" t="s">
        <v>44</v>
      </c>
      <c r="B78" s="41" t="s">
        <v>280</v>
      </c>
    </row>
    <row r="79" spans="1:2">
      <c r="A79" s="207" t="s">
        <v>44</v>
      </c>
      <c r="B79" s="41" t="s">
        <v>279</v>
      </c>
    </row>
    <row r="80" spans="1:2">
      <c r="A80" s="207" t="s">
        <v>44</v>
      </c>
      <c r="B80" s="41" t="s">
        <v>278</v>
      </c>
    </row>
    <row r="81" spans="1:2">
      <c r="A81" s="207" t="s">
        <v>44</v>
      </c>
      <c r="B81" s="41" t="s">
        <v>277</v>
      </c>
    </row>
    <row r="82" spans="1:2">
      <c r="A82" s="207" t="s">
        <v>44</v>
      </c>
      <c r="B82" s="41" t="s">
        <v>276</v>
      </c>
    </row>
    <row r="83" spans="1:2">
      <c r="A83" s="207" t="s">
        <v>44</v>
      </c>
      <c r="B83" s="41" t="s">
        <v>275</v>
      </c>
    </row>
    <row r="84" spans="1:2">
      <c r="A84" s="207" t="s">
        <v>44</v>
      </c>
      <c r="B84" s="41" t="s">
        <v>274</v>
      </c>
    </row>
    <row r="85" spans="1:2">
      <c r="A85" s="207" t="s">
        <v>44</v>
      </c>
      <c r="B85" s="41" t="s">
        <v>273</v>
      </c>
    </row>
    <row r="86" spans="1:2">
      <c r="A86" s="207" t="s">
        <v>44</v>
      </c>
      <c r="B86" s="41" t="s">
        <v>272</v>
      </c>
    </row>
    <row r="87" spans="1:2">
      <c r="A87" s="207" t="s">
        <v>44</v>
      </c>
      <c r="B87" s="41" t="s">
        <v>271</v>
      </c>
    </row>
    <row r="88" spans="1:2">
      <c r="A88" s="207" t="s">
        <v>44</v>
      </c>
      <c r="B88" s="41" t="s">
        <v>270</v>
      </c>
    </row>
    <row r="89" spans="1:2">
      <c r="A89" s="207" t="s">
        <v>44</v>
      </c>
      <c r="B89" s="41" t="s">
        <v>269</v>
      </c>
    </row>
    <row r="90" spans="1:2">
      <c r="A90" s="207" t="s">
        <v>44</v>
      </c>
      <c r="B90" s="41" t="s">
        <v>268</v>
      </c>
    </row>
    <row r="91" spans="1:2">
      <c r="A91" s="207" t="s">
        <v>147</v>
      </c>
      <c r="B91" s="41" t="s">
        <v>267</v>
      </c>
    </row>
    <row r="92" spans="1:2">
      <c r="A92" s="207" t="s">
        <v>147</v>
      </c>
      <c r="B92" s="41" t="s">
        <v>266</v>
      </c>
    </row>
    <row r="93" spans="1:2">
      <c r="A93" s="207" t="s">
        <v>147</v>
      </c>
      <c r="B93" s="41" t="s">
        <v>265</v>
      </c>
    </row>
    <row r="94" spans="1:2">
      <c r="A94" s="207" t="s">
        <v>147</v>
      </c>
      <c r="B94" s="41" t="s">
        <v>264</v>
      </c>
    </row>
    <row r="95" spans="1:2">
      <c r="A95" s="207" t="s">
        <v>147</v>
      </c>
      <c r="B95" s="41" t="s">
        <v>263</v>
      </c>
    </row>
    <row r="96" spans="1:2">
      <c r="A96" s="207" t="s">
        <v>147</v>
      </c>
      <c r="B96" s="41" t="s">
        <v>262</v>
      </c>
    </row>
    <row r="97" spans="1:2">
      <c r="A97" s="207" t="s">
        <v>147</v>
      </c>
      <c r="B97" s="41" t="s">
        <v>261</v>
      </c>
    </row>
    <row r="98" spans="1:2">
      <c r="A98" s="207" t="s">
        <v>147</v>
      </c>
      <c r="B98" s="41" t="s">
        <v>260</v>
      </c>
    </row>
    <row r="99" spans="1:2">
      <c r="A99" s="207" t="s">
        <v>157</v>
      </c>
      <c r="B99" s="41" t="s">
        <v>259</v>
      </c>
    </row>
    <row r="100" spans="1:2">
      <c r="A100" s="207" t="s">
        <v>157</v>
      </c>
      <c r="B100" s="41" t="s">
        <v>258</v>
      </c>
    </row>
    <row r="101" spans="1:2">
      <c r="A101" s="207" t="s">
        <v>157</v>
      </c>
      <c r="B101" s="41" t="s">
        <v>257</v>
      </c>
    </row>
    <row r="102" spans="1:2">
      <c r="A102" s="207" t="s">
        <v>157</v>
      </c>
      <c r="B102" s="41" t="s">
        <v>256</v>
      </c>
    </row>
    <row r="103" spans="1:2">
      <c r="A103" s="207" t="s">
        <v>157</v>
      </c>
      <c r="B103" s="41" t="s">
        <v>255</v>
      </c>
    </row>
    <row r="104" spans="1:2">
      <c r="A104" s="207" t="s">
        <v>157</v>
      </c>
      <c r="B104" s="41" t="s">
        <v>254</v>
      </c>
    </row>
    <row r="105" spans="1:2">
      <c r="A105" s="207" t="s">
        <v>157</v>
      </c>
      <c r="B105" s="41" t="s">
        <v>253</v>
      </c>
    </row>
    <row r="106" spans="1:2">
      <c r="A106" s="207" t="s">
        <v>157</v>
      </c>
      <c r="B106" s="41" t="s">
        <v>252</v>
      </c>
    </row>
    <row r="107" spans="1:2">
      <c r="B107" s="64"/>
    </row>
    <row r="108" spans="1:2">
      <c r="B108" s="64"/>
    </row>
    <row r="109" spans="1:2">
      <c r="A109" s="333" t="s">
        <v>246</v>
      </c>
      <c r="B109" s="333"/>
    </row>
    <row r="110" spans="1:2">
      <c r="A110" s="211" t="s">
        <v>247</v>
      </c>
      <c r="B110" s="64" t="s">
        <v>248</v>
      </c>
    </row>
    <row r="111" spans="1:2">
      <c r="A111" s="216" t="s">
        <v>158</v>
      </c>
      <c r="B111" s="64" t="s">
        <v>249</v>
      </c>
    </row>
    <row r="112" spans="1:2">
      <c r="A112" s="204" t="s">
        <v>175</v>
      </c>
      <c r="B112" s="64" t="s">
        <v>250</v>
      </c>
    </row>
    <row r="113" spans="2:2">
      <c r="B113" s="64"/>
    </row>
    <row r="114" spans="2:2">
      <c r="B114" s="64"/>
    </row>
  </sheetData>
  <mergeCells count="1">
    <mergeCell ref="A109:B109"/>
  </mergeCells>
  <hyperlinks>
    <hyperlink ref="B4" location="'Tab. 1.1'!A1" display="Tab. 1.1: Kindertageseinrichtungen 2006 bis 2015 nach Trägern"/>
    <hyperlink ref="B5" location="'Tab. 1.2'!A1" display="Tab. 1.2: Kindertageseinrichtungen 2006 bis 2015 nach Ländern"/>
    <hyperlink ref="B6" location="'Tab. 1.2-1'!A1" display="Tab. 1.2-1: Kindertageseinrichtungen in Trägerschaft öffentlicher Träger 2006 bis 2015 nach Ländern"/>
    <hyperlink ref="B7" location="'Tab. 1.2-2'!A1" display="Tab. 1.2-2: Kindertageseinrichtungen in Trägerschaft der EKD/Diakonie 2006 bis 2015 nach Ländern"/>
    <hyperlink ref="B8" location="'Tab. 1.2-3'!A1" display="Tab. 1.2-3: Kindertageseinrichtungen in Trägerschaft der katholischen Kirche/Caritas 2006 bis 2015 nach Ländern"/>
    <hyperlink ref="B9" location="'Tab. 1.2-4'!A1" display="Tab. 1.2-4: Kindertageseinrichtungen in Trägerschaft der AWO 2006 bis 2015 nach Ländern"/>
    <hyperlink ref="B10" location="'Tab. 1.2-5'!A1" display="Tab. 1.2-5: Kindertageseinrichtungen in Trägerschaft des Paritätischen 2006 bis 2015 nach Ländern"/>
    <hyperlink ref="B11" location="'Tab. 1.2-6'!A1" display="Tab. 1.2-6: Kindertageseinrichtungen in Trägerschaft des DRK 2006 bis 2015 nach Ländern"/>
    <hyperlink ref="B12" location="'Tab. 1.3'!A1" display="Tab. 1.3: Plätze in Kindertageseinrichtungen 2006 bis 2015 nach Trägern"/>
    <hyperlink ref="B13" location="'Tab. 1.4'!A1" display="Tab. 1.4: Plätze in Kindertageseinrichtungen 2006 bis 2015 nach Ländern"/>
    <hyperlink ref="B14" location="'Tab. 1.4-1'!A1" display="Tab. 1.4-1: Plätze in Kindertageseinrichtungen in Trägerschaft öffentlicher Träger 2006 bis 2015 nach Ländern"/>
    <hyperlink ref="B15" location="'Tab. 1.4-2'!A1" display="Tab. 1.4-2: Plätze in Kindertageseinrichtungen in Trägerschaft der EKD/Diakonie 2006 bis 2015 nach Ländern"/>
    <hyperlink ref="B16" location="'Tab. 1.4-3'!A1" display="Tab. 1.4-3: Plätze in Kindertageseinrichtungen in Trägerschaft der katholischen Kirche/Caritas 2006 bis 2015 nach Ländern"/>
    <hyperlink ref="B17" location="'Tab. 1.4-4'!A1" display="Tab. 1.4-4: Plätze in Kindertageseinrichtungen in Trägerschaft der AWO 2006 bis 2015 nach Ländern"/>
    <hyperlink ref="B18" location="'Tab. 1.14-5'!A1" display="Tab. 1.4-5: Plätze in Kindertageseinrichtungen in Trägerschaft des Paritätischen 2006 bis 2015 nach Ländern"/>
    <hyperlink ref="B20" location="'Tab. 1.5'!A1" display="Tab. 1.5: Plätze in Kindertageseinrichtungen 2015 nach Trägern und Ländern"/>
    <hyperlink ref="B19" location="'Tab. 1.4-6'!A1" display="Tab. 1.4-6: Plätze in Kindertageseinrichtungen in Trägerschaft des DRK 2006 bis 2015 nach Ländern"/>
    <hyperlink ref="B21" location="'Tab. 1.6'!A1" display="Tab. 1.6: Plätze und Kinder in Kindertageseinrichtungen 2006 bis 2015 nach Altersgruppen der Kinder und Trägern"/>
    <hyperlink ref="B22" location="'Tab. 1.7'!A1" display="Tab. 1.7:  Größe der Kindertageseinrichtungen 2015 nach Anzahl der Kinder und Träger"/>
    <hyperlink ref="B23" location="'Tab. 1.8'!A1" display="Tab. 1.8: Größe der Kindertageseinrichtungen 2011, 2013 und 2015 nach Anzahl der betreuten Kinder und Trägern"/>
    <hyperlink ref="B24" location="'Tab. 1.9'!A1" display="Tab. 1.9: Größe der Kindertageseinrichtungen 2011 und 2015 nach Anzahl der betreuten Kinder und Ländern"/>
    <hyperlink ref="B25" location="'Tab. 1.9-1'!A1" display="Tab. 1.9-1: Größe der Kindertageseinrichtungen in Trägerschaft öffentlicher Träger 2011 und 2015 nach Anzahl der betreuten Kinder und Ländern"/>
    <hyperlink ref="B26" location="'Tab. 1.9-2'!A1" display="Tab. 1.9-2: Größe der Kindertageseinrichtungen in Trägerschaft der EKD/Diakonie 2011 und 2015 nach Anzahl der betreuten Kinder und Ländern"/>
    <hyperlink ref="B27" location="'Tab. 1.9-3'!A1" display="Tab. 1.9-3: Größe der Kindertageseinrichtungen in Trägerschaft der katholischen Kirchen/Caritas 2011 und 2015 nach Anzahl der betreuten Kinder und Ländern"/>
    <hyperlink ref="B28" location="'Tab. 1.9-4'!A1" display="Tab. 1.9-4: Größe der Kindertageseinrichtungen in Trägerschaft der AWO 2011 und 2015 nach Anzahl der betreuten Kinder und Ländern"/>
    <hyperlink ref="B29" location="'Tab. 1.9-5'!A1" display="Tab. 1.9-5: Größe der Kindertageseinrichtungen in Trägerschaft des Paritätischen 2011 und 2015 nach Anzahl der betreuten Kinder und Ländern"/>
    <hyperlink ref="B30" location="'Tab. 1.9-6'!A1" display="Tab. 1.9-6: Größe der Kindertageseinrichtungen in Trägerschaft des DRK 2011 und 2015 nach Anzahl der betreuten Kinder und Ländern"/>
    <hyperlink ref="B31" location="'Tab. 1.10'!A1" display="Tab. 1.10:  Größe der Kindertageseinrichtungen 2015 nach Anzahl der Gruppen und Trägern"/>
    <hyperlink ref="B32" location="'Tab. 1.11'!A1" display="Tab. 1.11: Größe der Kindertageseinrichtungen 2011, 2013 und 2015 nach Anzahl der Gruppen und Trägern"/>
    <hyperlink ref="B33" location="'Tab. 1.12'!A1" display="Tab. 1.12: Größe der Kindertageseinrichtungen 2011 und 2015 nach Anzahl der Gruppen und Ländern"/>
    <hyperlink ref="B34" location="'Tab. 1.12-1'!A1" display="Tab. 1.12-1: Größe der Kindertageseinrichtungen in Trägerschaft öffentlicher Träger 2011 und 2015 nach Anzahl der Gruppen und Ländern"/>
    <hyperlink ref="B35" location="'Tab. 1.12-2'!A1" display="Tab. 1.12-2: Größe der Kindertageseinrichtungen in Trägerschaft der EKD/Diakonie 2011 und 2015 nach Anzahl der Gruppen und Ländern"/>
    <hyperlink ref="B36" location="'Tab. 1.12-3'!A1" display="Tab. 1.12-3: Größe der Kindertageseinrichtungen in Trägerschaft der katholischen Kirchen/Caritas 2011 und 2015 nach Anzahl der Gruppen und Ländern"/>
    <hyperlink ref="B37" location="'Tab. 1.12-4'!A1" display="Tab. 1.12-4: Größe der Kindertageseinrichtungen in Trägerschaft der AWO 2011 und 2015 nach Anzahl der Gruppen und Ländern"/>
    <hyperlink ref="B38" location="'Tab. 1.12-5'!A1" display="Tab. 1.12-5: Größe der Kindertageseinrichtungen in Trägerschaft des Paritätischen 2011 und 2015 nach Anzahl der Gruppen und Ländern"/>
    <hyperlink ref="B39" location="'Tab. 1.12-6'!A1" display="Tab. 1.12-6: Größe der Kindertageseinrichtungen in Trägerschaft des DRK 2011 und 2015 nach Anzahl der Gruppen und Ländern"/>
    <hyperlink ref="B40" location="'Tab. 1.13'!A1" display="Tab. 1.13: Kindertageseinrichtungen 2015 nach Art der Einrichtungsleitung und Trägern"/>
    <hyperlink ref="B41" location="'Tab. 1.14'!A1" display="Tab. 1.14: Kindertageseinrichtungen 2011, 2013 und 2015 nach Art der Einrichtungsleitung"/>
    <hyperlink ref="B42" location="'Tab. 1.14-1'!A1" display="Tab. 1.14-1: Kindertageseinrichtungen in Trägerschaft öffentlicher Träger 2011, 2013 und 2015 nach Art der Einrichtungsleitung"/>
    <hyperlink ref="B43" location="'Tab. 1.14-2'!A1" display="Tab. 1.14-2: Kindertageseinrichtungen in Trägerschaft der EKD/Diakonie 2011, 2013 und 2015 nach Art der Einrichtungsleitung"/>
    <hyperlink ref="B44" location="'Tab. 1.14-3'!A1" display="Tab. 1.14-3: Kindertageseinrichtungen in Trägerschaft der katholischen Kirchen/Caritas 2011, 2013 und 2015 nach Art der Einrichtungsleitung"/>
    <hyperlink ref="B45" location="'Tab. 1.14-4'!A1" display="Tab. 1.14-4: Kindertageseinrichtungen in Trägerschaft der AWO 2011, 2013 und 2015 nach Art der Einrichtungsleitung"/>
    <hyperlink ref="B46" location="'Tab. 1.14-5'!A1" display="Tab. 1.14-5: Kindertageseinrichtungen in Trägerschaft des Paritätischen 2011, 2013 und 2015 nach Art der Einrichtungsleitung"/>
    <hyperlink ref="B47" location="'Tab. 1.14-6'!A1" display="Tab. 1.14-6: Kindertageseinrichtungen in Trägerschaft des DRK 2011, 2013 und 2015 nach Art der Einrichtungsleitung"/>
    <hyperlink ref="B48" location="'Tab. 1.15'!A1" display="Tab. 1.15: Kindertageseinrichtungen 2013 und 2015 nach Öffnungszeiten und Trägern"/>
    <hyperlink ref="B49" location="'Tab. 1.16'!A1" display="Tab. 1.16: Kindertageseinrichtungen 2015 nach Öffnungszeiten und Ländern"/>
    <hyperlink ref="B50" location="'Tab. 1.17'!A1" display="Tab. 1.17: Kindertageseinrichtungen 2015 nach der Art der Betreuung von Kindern mit Behinderung und Trägern"/>
    <hyperlink ref="B51" location="'Tab. 1.18'!A1" display="Tab. 1.18: Kindertageseinrichtungen 2011, 2013 und 2015 nach der Art der Betreuung von Kindern mit Behinderung und Ländergruppen"/>
    <hyperlink ref="B52" location="'Tab. 1.18-1'!A1" display="Tab. 1.18-1: Kindertageseinrichtungen in Trägerschaft öffentlicher Träger 2011, 2013 und 2015 nach Betreuung von Kindern mit Behinderung und Ländergruppen"/>
    <hyperlink ref="B53" location="'Tab. 1.18-2'!A1" display="Tab. 1.18-2: Kindertageseinrichtungen in Trägerschaft der EKD/Diakonie 2011, 2013 und 2015 nach der Art der Betreuung von Kindern mit Behinderung und Ländergruppen"/>
    <hyperlink ref="B54" location="'Tab. 1.18-3'!A1" display="Tab. 1.18-3: Kindertageseinrichtungen in Trägerschaft der katholischen Kirchen/Caritas 2011, 2013 und 2015 nach der Art der Betreuung von Kindern mit Behinderung und Ländergruppen"/>
    <hyperlink ref="B55" location="'Tab. 1.18-4'!A1" display="Tab. 1.18-4: Kindertageseinrichtungen in Trägerschaft der AWO 2011, 2013 und 2015 nach der Art der Betreuung von Kindern mit Behinderung und Ländergruppen"/>
    <hyperlink ref="B56" location="'Tab. 1.18-5'!A1" display="Tab. 1.18-5: Kindertageseinrichtungen in Trägerschaft des Paritätischen 2011, 2013 und 2015 nach der Art der Betreuung von Kindern mit Behinderung und Ländergruppen"/>
    <hyperlink ref="B57" location="'Tab. 1.18-6'!A1" display="Tab. 1.18-6: Kindertageseinrichtungen in Trägerschaft des DRK 2011, 2013 und 2015 nach der Art der Betreuung von Kindern mit Behinderung und Ländergruppen"/>
    <hyperlink ref="B58" location="'Tab. 1.19'!A1" display="Tab. 1.19: Kindertageseinrichtungen 2011 und 2015 nach der Art der Betreuung von Kindern mit Behinderung und Ländern"/>
    <hyperlink ref="B59" location="'Tab. 1.19-1'!A1" display="Tab. 1.19-1: Kindertageseinrichtungen in Trägerschaft der öffentlichen Träger 2011 und 2015 nach der Art der Betreuung von Kindern mit Behinderung und Ländern"/>
    <hyperlink ref="B60" location="'Tab. 1.19-2'!A1" display="Tab. 1.19-2: Kindertageseinrichtungen in Trägerschaft der EKD/Caritas 2011 und 2015 nach der Art der Betreuung von Kindern mit Behinderung und Ländern"/>
    <hyperlink ref="B61" location="'Tab. 1.19-3'!A1" display="Tab. 1.19-3: Kindertageseinrichtungen in Trägerschaft der Katholischen Kirche/Caritas 2011 und 2015 nach der Art der Betreuung von Kindern mit Behinderung und Ländern"/>
    <hyperlink ref="B62" location="'Tab. 1.19-4'!A1" display="Tab. 1.19-4: Kindertageseinrichtungen in Trägerschaft der AWO 2011 und 2015 nach der Art der Betreuung von Kindern mit Behinderung und Ländern"/>
    <hyperlink ref="B63" location="'Tab. 1.19-5'!A1" display="Tab. 1.19-5: Kindertageseinrichtungen in Trägerschaft des Paritätischen 2011 und 2015 nach der Art der Betreuung von Kindern mit Behinderung und Ländern"/>
    <hyperlink ref="B64" location="'Tab. 1.19-6'!A1" display="Tab. 1.19-6: Kindertageseinrichtungen in Trägerschaft des DRK 2011 und 2015 nach der Art der Betreuung von Kindern mit Behinderung und Ländern"/>
    <hyperlink ref="B65" location="'Tab. 1.20'!A1" display="Tab. 1.20: Kindertageseinrichtungen ohne feste Gruppenstruktur 2011, 2013 und 2015 nach Trägern"/>
    <hyperlink ref="B66" location="'Tab. 1.21'!A1" display="Tab. 1.21: Kindertageseinrichtungen ohne feste Gruppenstruktur 2011 und 2015 nach Ländern"/>
    <hyperlink ref="B67" location="'Tab. 1.21-1'!A1" display="Tab. 1.21-1: Kindertageseinrichtungen ohne feste Gruppenstruktur in Trägerschaft öffentlicher Träger 2011 und 2015 nach Ländern"/>
    <hyperlink ref="B68" location="'Tab. 1.21-2'!A1" display="Tab. 1.21-2: Kindertageseinrichtungen ohne feste Gruppenstruktur in Trägerschaft der EKD/Diakonie 2011 und 2015 nach Ländern"/>
    <hyperlink ref="B69" location="'Tab. 1.21-3'!A1" display="Tab. 1.21-3: Kindertageseinrichtungen ohne feste Gruppenstruktur in Trägerschaft der katholischen Kirchen/Caritas 2011 und 2015 nach Ländern"/>
    <hyperlink ref="B70" location="'Tab. 1.21-4'!A1" display="Tab. 1.21-4: Kindertageseinrichtungen ohne feste Gruppenstruktur in Trägerschaft der AWO 2011 und 2015 nach Ländern"/>
    <hyperlink ref="B71" location="'Tab. 1.21-5'!A1" display="Tab. 1.21-5: Kindertageseinrichtungen ohne feste Gruppenstruktur in Trägerschaft des Paritätischen 2011 und 2015 nach Ländern"/>
    <hyperlink ref="B72" location="'Tab. 1.21-6'!A1" display="Tab. 1.21-6: Kindertageseinrichtungen ohne feste Gruppenstruktur in Trägerschaft des DRK 2011 und 2015 nach Ländern"/>
    <hyperlink ref="B73" location="'Tab. 1.22'!A1" display="Tab. 1.22: Gruppen in Kindertageseinrichtungen 2015 nach Trägern und Gruppenform"/>
    <hyperlink ref="B74" location="'Tab. 1.23'!A1" display="Tab. 1.23: Gruppen in Kindertageseinrichtungen 2011, 2013 und 2015 nach Gruppenform und Trägern"/>
    <hyperlink ref="B75" location="'Tab. 1.24'!A1" display="Tab. 1.24: Gruppen in Kindertageseinrichtungen 2011 und 2015 nach Anzahl der Kinder pro Gruppe und Trägern"/>
    <hyperlink ref="B76" location="'Tab. 1.25'!A1" display="Tab. 1.25: Gruppen in Kindertageseinrichtungen 2011 und 2015 nach Anzahl der Kinder pro Gruppe"/>
    <hyperlink ref="B77" location="'Tab. 1.26'!A1" display="Tab. 1.26: Gruppen in Kindertageseinrichtungen 2011 und 2015 nach Anzahl der Kinder pro Gruppe und Ländern "/>
    <hyperlink ref="B78" location="'Tab. 1.26-1'!A1" display="Tab. 1.26-1: Gruppen in Kindertageseinrichtungen in Trägerschaft öffentlicher Träger 2011 und 2015 nach Anzahl der Kinder pro Gruppe und Ländern "/>
    <hyperlink ref="B79" location="'Tab. 1.26-2'!A1" display="Tab. 1.26-2: Gruppen in Kindertageseinrichtungen in Trägerschaft der EKD/Diakonie 2011 und 2015 nach Anzahl der Kinder pro Gruppe und Ländern "/>
    <hyperlink ref="B80" location="'Tab. 1.26-3'!A1" display="Tab. 1.26-3: Gruppen in Kindertageseinrichtungen in Trägerschaft der katholischen Kirchen/Caritas 2011 und 2015 nach Anzahl der Kinder pro Gruppe und Ländern "/>
    <hyperlink ref="B81" location="'Tab. 1.26-4'!A1" display="Tab. 1.26-4: Gruppen in Kindertageseinrichtungen in Trägerschaft der AWO 2011 und 2015 nach Anzahl der Kinder pro Gruppe und Ländern "/>
    <hyperlink ref="B82" location="'Tab. 1.26-5'!A1" display="Tab. 1.26-5: Gruppen in Kindertageseinrichtungen in Trägerschaft des Paritätischen 2011 und 2015 nach Anzahl der Kinder pro Gruppe und Ländern "/>
    <hyperlink ref="B83" location="'Tab. 1.26-6'!A1" display="Tab. 1.26-6: Gruppen in Kindertageseinrichtungen in Trägerschaft des DRK 2011 und 2015 nach Anzahl der Kinder pro Gruppe und Ländern "/>
    <hyperlink ref="B84" location="'Tab. 1.27'!A1" display="Tab. 1.27: Gruppen in Kindertageseinrichtungen 2011 und 2015 nach Anzahl der Kinder pro Gruppe und Gruppenform"/>
    <hyperlink ref="B85" location="'Tab. 1.27-1'!A1" display="Tab. 1.27-1: Gruppen in Kindertageseinrichtungen in Trägerschaft öffentlcher Träger 2011 und 2015 nach Anzahl der Kinder pro Gruppe und Gruppenform"/>
    <hyperlink ref="B86" location="'Tab. 1.27-2'!A1" display="Tab. 1.27-2: Gruppen in Kindertageseinrichtungen in Trägerschaft der EKD/Diakonie 2011 und 2015 nach Anzahl der Kinder pro Gruppe und Gruppenform"/>
    <hyperlink ref="B87" location="'Tab. 1.27-3'!A1" display="Tab. 1.27-3: Gruppen in Kindertageseinrichtungen in Trägerschaft der katholischen Kirchen/Caritas 2011 und 2015 nach Anzahl der Kinder pro Gruppe und Gruppenform"/>
    <hyperlink ref="B88" location="'Tab. 1.27-4'!A1" display="Tab. 1.27-4: Gruppen in Kindertageseinrichtungen in Trägerschaft der AWO 2011 und 2015 nach Anzahl der Kinder pro Gruppe und Gruppenform"/>
    <hyperlink ref="B89" location="'Tab. 1.27-5'!A1" display="Tab. 1.27-5: Gruppen in Kindertageseinrichtungen in Trägerschaft des Paritätischen 2011 und 2015 nach Anzahl der Kinder pro Gruppe und Gruppenform"/>
    <hyperlink ref="B90" location="'Tab. 1.27-6'!A1" display="Tab. 1.27-6: Gruppen in Kindertageseinrichtungen in Trägerschaft des DRK 2011 und 2015 nach Anzahl der Kinder pro Gruppe und Gruppenform"/>
    <hyperlink ref="B91" location="'Tab. 1.28'!A1" display="Tab. 1.28: Gruppen in Kindertageseinrichtungen 2015 nach der Altersspanne in der Gruppe und Trägern"/>
    <hyperlink ref="B92" location="'Tab. 1.29'!A1" display="Tab. 1.29: Gruppen in Kindertageseinrichtungen 2015 nach der Altersspanne in der Gruppe und Ländern "/>
    <hyperlink ref="B93" location="'Tab. 1.29-1'!A1" display="Tab. 1.29-1: Gruppen in Kindertageseinrichtungen in Trägerschaft öffentlicher Träger 2015 nach der Altersspanne in der Gruppe und Ländern "/>
    <hyperlink ref="B94" location="'Tab. 1.29-2'!A1" display="Tab. 1.29-2: Gruppen in Kindertageseinrichtungen in Trägerschaft der EKD/Diakonie 2015 nach der Altersspanne in der Gruppe und Ländern "/>
    <hyperlink ref="B95" location="'Tab. 1.29-3'!A1" display="Tab. 1.29-3: Gruppen in Kindertageseinrichtungen in Trägerschaft der katholischen Kirchen/Caritas 2015 nach der Altersspanne in der Gruppe und Ländern "/>
    <hyperlink ref="B96" location="'Tab. 1.29-4'!A1" display="Tab. 1.29-4: Gruppen in Kindertageseinrichtungen in Trägerschaft der AWO 2015 nach der Altersspanne in der Gruppe und Ländern "/>
    <hyperlink ref="B97" location="'Tab. 1.29-5'!A1" display="Tab. 1.29-5: Gruppen in Kindertageseinrichtungen in Trägerschaft des Paritätischen 2015 nach der Altersspanne in der Gruppe und Ländern "/>
    <hyperlink ref="B98" location="'Tab. 1.29-6'!A1" display="Tab. 1.29-6: Gruppen in Kindertageseinrichtungen in Trägerschaft des DRK 2015 nach der Altersspanne in der Gruppe und Ländern "/>
    <hyperlink ref="B99" location="'Tab. 1.30'!A1" display="Tab. 1.30: Kindertageseinrichtungen nach Art der Rechtsform 2015 nach Trägern"/>
    <hyperlink ref="B100" location="'Tab. 1.31'!A1" display="Tab. 1.31: Kindertageseinrichtungen  2015 nach Art der Rechtsform und Ländern"/>
    <hyperlink ref="B101" location="'Tab. 1.31-1'!A1" display="Tab. 1.31-1: Einrichtungen in Trägerschaft öffentlicher Träger 2015 nach Art der Rechtsform und Ländern"/>
    <hyperlink ref="B102" location="'Tab. 1.31-2'!A1" display="Tab. 1.31-2: Einrichtungen in Trägerschaft der EKD/Diakonie 2015 nach Art der Rechtsform und Ländern"/>
    <hyperlink ref="B103" location="'Tab. 1.31-3'!A1" display="Tab. 1.31-3: Einrichtungen in Trägerschaft der katholischen Kirchen/Caritas 2015 nach Art der Rechtsform und Ländern"/>
    <hyperlink ref="B104" location="'Tab. 1.31-4'!A1" display="Tab. 1.31-4: Einrichtungen in Trägerschaft der AWO 2015 nach Art der Rechtsform und Ländern"/>
    <hyperlink ref="B105" location="'Tab. 1.31-5'!A1" display="Tab. 1.31-5: Einrichtungen in Trägerschaft des Paritätischen 2015 nach Art der Rechtsform und Ländern"/>
    <hyperlink ref="B106" location="'Tab. 1.31-6'!A1" display="Tab. 1.31-6: Einrichtungen in Trägerschaft des DRK 2015 nach Art der Rechtsform und Ländern"/>
  </hyperlinks>
  <pageMargins left="0.7" right="0.7" top="0.78740157499999996" bottom="0.78740157499999996" header="0.3" footer="0.3"/>
  <pageSetup paperSize="9" scale="95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A5" sqref="A5:XFD5"/>
    </sheetView>
  </sheetViews>
  <sheetFormatPr baseColWidth="10" defaultRowHeight="14.5"/>
  <cols>
    <col min="1" max="1" width="23.81640625" customWidth="1"/>
    <col min="3" max="6" width="10.81640625" customWidth="1"/>
    <col min="12" max="12" width="13.54296875" style="1" customWidth="1"/>
    <col min="13" max="13" width="13.54296875" customWidth="1"/>
  </cols>
  <sheetData>
    <row r="1" spans="1:13" s="27" customFormat="1" ht="20.149999999999999" customHeight="1">
      <c r="A1" s="35" t="s">
        <v>0</v>
      </c>
      <c r="L1" s="15"/>
    </row>
    <row r="2" spans="1:13" s="64" customFormat="1" ht="14.5" customHeight="1">
      <c r="A2" s="126"/>
    </row>
    <row r="3" spans="1:13" s="4" customFormat="1" ht="14.5" customHeight="1">
      <c r="A3" s="54" t="s">
        <v>191</v>
      </c>
    </row>
    <row r="4" spans="1:13" s="64" customFormat="1" ht="14.5" customHeight="1">
      <c r="A4" s="127"/>
    </row>
    <row r="5" spans="1:13" ht="30" customHeight="1">
      <c r="A5" s="8" t="s">
        <v>28</v>
      </c>
      <c r="B5" s="8">
        <v>2006</v>
      </c>
      <c r="C5" s="8">
        <v>2007</v>
      </c>
      <c r="D5" s="9">
        <v>2008</v>
      </c>
      <c r="E5" s="9">
        <v>2009</v>
      </c>
      <c r="F5" s="9">
        <v>2010</v>
      </c>
      <c r="G5" s="9">
        <v>2011</v>
      </c>
      <c r="H5" s="9">
        <v>2012</v>
      </c>
      <c r="I5" s="9">
        <v>2013</v>
      </c>
      <c r="J5" s="9">
        <v>2014</v>
      </c>
      <c r="K5" s="9">
        <v>2015</v>
      </c>
      <c r="L5" s="151" t="s">
        <v>116</v>
      </c>
      <c r="M5" s="178" t="s">
        <v>59</v>
      </c>
    </row>
    <row r="6" spans="1:13">
      <c r="A6" s="52"/>
      <c r="B6" s="336" t="s">
        <v>33</v>
      </c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</row>
    <row r="7" spans="1:13" s="30" customFormat="1">
      <c r="A7" s="7" t="s">
        <v>2</v>
      </c>
      <c r="B7" s="12">
        <v>3179020</v>
      </c>
      <c r="C7" s="12">
        <v>3218983</v>
      </c>
      <c r="D7" s="13">
        <v>3266422</v>
      </c>
      <c r="E7" s="13">
        <v>3298296</v>
      </c>
      <c r="F7" s="13">
        <v>3348245</v>
      </c>
      <c r="G7" s="13">
        <v>3401046</v>
      </c>
      <c r="H7" s="13">
        <v>3450815</v>
      </c>
      <c r="I7" s="13">
        <v>3505967</v>
      </c>
      <c r="J7" s="13">
        <v>3593836</v>
      </c>
      <c r="K7" s="13">
        <v>3687855</v>
      </c>
      <c r="L7" s="152">
        <f>K7-B7</f>
        <v>508835</v>
      </c>
      <c r="M7" s="152">
        <f>K7-G7</f>
        <v>286809</v>
      </c>
    </row>
    <row r="8" spans="1:13">
      <c r="A8" s="44" t="s">
        <v>3</v>
      </c>
      <c r="B8" s="10">
        <v>1256692</v>
      </c>
      <c r="C8" s="10">
        <v>1246269</v>
      </c>
      <c r="D8" s="11">
        <v>1236428</v>
      </c>
      <c r="E8" s="11">
        <v>1241030</v>
      </c>
      <c r="F8" s="11">
        <v>1245004</v>
      </c>
      <c r="G8" s="11">
        <v>1246646</v>
      </c>
      <c r="H8" s="11">
        <v>1262868</v>
      </c>
      <c r="I8" s="11">
        <v>1273973</v>
      </c>
      <c r="J8" s="11">
        <v>1319698</v>
      </c>
      <c r="K8" s="11">
        <v>1357646</v>
      </c>
      <c r="L8" s="153">
        <f t="shared" ref="L8:L14" si="0">K8-B8</f>
        <v>100954</v>
      </c>
      <c r="M8" s="153">
        <f t="shared" ref="M8:M14" si="1">K8-G8</f>
        <v>111000</v>
      </c>
    </row>
    <row r="9" spans="1:13">
      <c r="A9" s="43" t="s">
        <v>39</v>
      </c>
      <c r="B9" s="12">
        <v>514183</v>
      </c>
      <c r="C9" s="12">
        <v>520367</v>
      </c>
      <c r="D9" s="13">
        <v>524111</v>
      </c>
      <c r="E9" s="13">
        <v>531630</v>
      </c>
      <c r="F9" s="13">
        <v>540109</v>
      </c>
      <c r="G9" s="13">
        <v>544380</v>
      </c>
      <c r="H9" s="13">
        <v>547611</v>
      </c>
      <c r="I9" s="13">
        <v>555491</v>
      </c>
      <c r="J9" s="13">
        <v>560540</v>
      </c>
      <c r="K9" s="13">
        <v>567518</v>
      </c>
      <c r="L9" s="152">
        <f t="shared" si="0"/>
        <v>53335</v>
      </c>
      <c r="M9" s="152">
        <f t="shared" si="1"/>
        <v>23138</v>
      </c>
    </row>
    <row r="10" spans="1:13">
      <c r="A10" s="44" t="s">
        <v>225</v>
      </c>
      <c r="B10" s="10">
        <v>656588</v>
      </c>
      <c r="C10" s="10">
        <v>654947</v>
      </c>
      <c r="D10" s="11">
        <v>655723</v>
      </c>
      <c r="E10" s="11">
        <v>645079</v>
      </c>
      <c r="F10" s="11">
        <v>645357</v>
      </c>
      <c r="G10" s="11">
        <v>646232</v>
      </c>
      <c r="H10" s="11">
        <v>641205</v>
      </c>
      <c r="I10" s="11">
        <v>641574</v>
      </c>
      <c r="J10" s="11">
        <v>648159</v>
      </c>
      <c r="K10" s="11">
        <v>649131</v>
      </c>
      <c r="L10" s="153">
        <f t="shared" si="0"/>
        <v>-7457</v>
      </c>
      <c r="M10" s="153">
        <f t="shared" si="1"/>
        <v>2899</v>
      </c>
    </row>
    <row r="11" spans="1:13">
      <c r="A11" s="43" t="s">
        <v>26</v>
      </c>
      <c r="B11" s="12">
        <v>151053</v>
      </c>
      <c r="C11" s="12">
        <v>152640</v>
      </c>
      <c r="D11" s="13">
        <v>158493</v>
      </c>
      <c r="E11" s="13">
        <v>161029</v>
      </c>
      <c r="F11" s="13">
        <v>161330</v>
      </c>
      <c r="G11" s="13">
        <v>164967</v>
      </c>
      <c r="H11" s="13">
        <v>169261</v>
      </c>
      <c r="I11" s="13">
        <v>173432</v>
      </c>
      <c r="J11" s="13">
        <v>177884</v>
      </c>
      <c r="K11" s="13">
        <v>184110</v>
      </c>
      <c r="L11" s="152">
        <f t="shared" si="0"/>
        <v>33057</v>
      </c>
      <c r="M11" s="152">
        <f t="shared" si="1"/>
        <v>19143</v>
      </c>
    </row>
    <row r="12" spans="1:13">
      <c r="A12" s="44" t="s">
        <v>227</v>
      </c>
      <c r="B12" s="10">
        <v>241591</v>
      </c>
      <c r="C12" s="10">
        <v>253327</v>
      </c>
      <c r="D12" s="11">
        <v>272871</v>
      </c>
      <c r="E12" s="11">
        <v>272394</v>
      </c>
      <c r="F12" s="11">
        <v>283571</v>
      </c>
      <c r="G12" s="11">
        <v>300233</v>
      </c>
      <c r="H12" s="11">
        <v>306034</v>
      </c>
      <c r="I12" s="11">
        <v>317166</v>
      </c>
      <c r="J12" s="11">
        <v>320021</v>
      </c>
      <c r="K12" s="11">
        <v>334526</v>
      </c>
      <c r="L12" s="153">
        <f t="shared" si="0"/>
        <v>92935</v>
      </c>
      <c r="M12" s="153">
        <f t="shared" si="1"/>
        <v>34293</v>
      </c>
    </row>
    <row r="13" spans="1:13">
      <c r="A13" s="43" t="s">
        <v>27</v>
      </c>
      <c r="B13" s="12">
        <v>88592</v>
      </c>
      <c r="C13" s="12">
        <v>87533</v>
      </c>
      <c r="D13" s="13">
        <v>93272</v>
      </c>
      <c r="E13" s="13">
        <v>94798</v>
      </c>
      <c r="F13" s="13">
        <v>96318</v>
      </c>
      <c r="G13" s="13">
        <v>99052</v>
      </c>
      <c r="H13" s="13">
        <v>101931</v>
      </c>
      <c r="I13" s="13">
        <v>104068</v>
      </c>
      <c r="J13" s="13">
        <v>108301</v>
      </c>
      <c r="K13" s="13">
        <v>112349</v>
      </c>
      <c r="L13" s="152">
        <f t="shared" si="0"/>
        <v>23757</v>
      </c>
      <c r="M13" s="152">
        <f t="shared" si="1"/>
        <v>13297</v>
      </c>
    </row>
    <row r="14" spans="1:13">
      <c r="A14" s="44" t="s">
        <v>4</v>
      </c>
      <c r="B14" s="10">
        <f>B7-B8-B9-B10-B11-B12-B13</f>
        <v>270321</v>
      </c>
      <c r="C14" s="10">
        <f>C7-C8-C9-C10-C11-C12-C13</f>
        <v>303900</v>
      </c>
      <c r="D14" s="10">
        <f t="shared" ref="D14:K14" si="2">D7-D8-D9-D10-D11-D12-D13</f>
        <v>325524</v>
      </c>
      <c r="E14" s="10">
        <f t="shared" si="2"/>
        <v>352336</v>
      </c>
      <c r="F14" s="10">
        <f t="shared" si="2"/>
        <v>376556</v>
      </c>
      <c r="G14" s="10">
        <f t="shared" si="2"/>
        <v>399536</v>
      </c>
      <c r="H14" s="10">
        <f t="shared" si="2"/>
        <v>421905</v>
      </c>
      <c r="I14" s="10">
        <f t="shared" si="2"/>
        <v>440263</v>
      </c>
      <c r="J14" s="10">
        <f t="shared" si="2"/>
        <v>459233</v>
      </c>
      <c r="K14" s="10">
        <f t="shared" si="2"/>
        <v>482575</v>
      </c>
      <c r="L14" s="34">
        <f t="shared" si="0"/>
        <v>212254</v>
      </c>
      <c r="M14" s="34">
        <f t="shared" si="1"/>
        <v>83039</v>
      </c>
    </row>
    <row r="15" spans="1:13" ht="14.5" customHeight="1">
      <c r="A15" s="14"/>
      <c r="B15" s="339" t="s">
        <v>226</v>
      </c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</row>
    <row r="16" spans="1:13" s="30" customFormat="1">
      <c r="A16" s="7" t="s">
        <v>2</v>
      </c>
      <c r="B16" s="13">
        <f>B7*100/$B7</f>
        <v>100</v>
      </c>
      <c r="C16" s="13">
        <f t="shared" ref="C16:K16" si="3">C7*100/$B7</f>
        <v>101.25708551692031</v>
      </c>
      <c r="D16" s="13">
        <f t="shared" si="3"/>
        <v>102.74933784625451</v>
      </c>
      <c r="E16" s="13">
        <f t="shared" si="3"/>
        <v>103.7519738787425</v>
      </c>
      <c r="F16" s="13">
        <f t="shared" si="3"/>
        <v>105.32318135777693</v>
      </c>
      <c r="G16" s="13">
        <f t="shared" si="3"/>
        <v>106.98410201886117</v>
      </c>
      <c r="H16" s="13">
        <f t="shared" si="3"/>
        <v>108.54964737560631</v>
      </c>
      <c r="I16" s="13">
        <f t="shared" si="3"/>
        <v>110.28452164503527</v>
      </c>
      <c r="J16" s="13">
        <f t="shared" si="3"/>
        <v>113.04854955300691</v>
      </c>
      <c r="K16" s="13">
        <f t="shared" si="3"/>
        <v>116.00603330586155</v>
      </c>
      <c r="L16" s="152" t="s">
        <v>247</v>
      </c>
      <c r="M16" s="152" t="s">
        <v>247</v>
      </c>
    </row>
    <row r="17" spans="1:13">
      <c r="A17" s="44" t="s">
        <v>3</v>
      </c>
      <c r="B17" s="10">
        <f t="shared" ref="B17:K17" si="4">B8*100/$B8</f>
        <v>100</v>
      </c>
      <c r="C17" s="10">
        <f t="shared" si="4"/>
        <v>99.170600274371125</v>
      </c>
      <c r="D17" s="11">
        <f t="shared" si="4"/>
        <v>98.387512612477835</v>
      </c>
      <c r="E17" s="11">
        <f t="shared" si="4"/>
        <v>98.753712126758188</v>
      </c>
      <c r="F17" s="11">
        <f t="shared" si="4"/>
        <v>99.069939173639995</v>
      </c>
      <c r="G17" s="11">
        <f t="shared" si="4"/>
        <v>99.200599669608778</v>
      </c>
      <c r="H17" s="11">
        <f t="shared" si="4"/>
        <v>100.49144897874737</v>
      </c>
      <c r="I17" s="11">
        <f t="shared" si="4"/>
        <v>101.37511816737911</v>
      </c>
      <c r="J17" s="11">
        <f t="shared" si="4"/>
        <v>105.01363898234412</v>
      </c>
      <c r="K17" s="11">
        <f t="shared" si="4"/>
        <v>108.03331285629255</v>
      </c>
      <c r="L17" s="153" t="s">
        <v>247</v>
      </c>
      <c r="M17" s="153" t="s">
        <v>247</v>
      </c>
    </row>
    <row r="18" spans="1:13">
      <c r="A18" s="43" t="s">
        <v>39</v>
      </c>
      <c r="B18" s="12">
        <f t="shared" ref="B18:K18" si="5">B9*100/$B9</f>
        <v>100</v>
      </c>
      <c r="C18" s="12">
        <f t="shared" si="5"/>
        <v>101.20268464729483</v>
      </c>
      <c r="D18" s="13">
        <f t="shared" si="5"/>
        <v>101.93083007411758</v>
      </c>
      <c r="E18" s="13">
        <f t="shared" si="5"/>
        <v>103.39314990966251</v>
      </c>
      <c r="F18" s="13">
        <f t="shared" si="5"/>
        <v>105.04217370080302</v>
      </c>
      <c r="G18" s="13">
        <f t="shared" si="5"/>
        <v>105.87281181991625</v>
      </c>
      <c r="H18" s="13">
        <f t="shared" si="5"/>
        <v>106.50118732046762</v>
      </c>
      <c r="I18" s="13">
        <f t="shared" si="5"/>
        <v>108.03371562264796</v>
      </c>
      <c r="J18" s="13">
        <f t="shared" si="5"/>
        <v>109.01566173910845</v>
      </c>
      <c r="K18" s="13">
        <f t="shared" si="5"/>
        <v>110.3727661163438</v>
      </c>
      <c r="L18" s="152" t="s">
        <v>247</v>
      </c>
      <c r="M18" s="152" t="s">
        <v>247</v>
      </c>
    </row>
    <row r="19" spans="1:13">
      <c r="A19" s="44" t="s">
        <v>225</v>
      </c>
      <c r="B19" s="10">
        <f t="shared" ref="B19:K19" si="6">B10*100/$B10</f>
        <v>100</v>
      </c>
      <c r="C19" s="10">
        <f t="shared" si="6"/>
        <v>99.750071582179388</v>
      </c>
      <c r="D19" s="11">
        <f t="shared" si="6"/>
        <v>99.868258329424236</v>
      </c>
      <c r="E19" s="11">
        <f t="shared" si="6"/>
        <v>98.247150420050318</v>
      </c>
      <c r="F19" s="11">
        <f t="shared" si="6"/>
        <v>98.289490517645774</v>
      </c>
      <c r="G19" s="11">
        <f t="shared" si="6"/>
        <v>98.4227552133149</v>
      </c>
      <c r="H19" s="11">
        <f t="shared" si="6"/>
        <v>97.657130498882097</v>
      </c>
      <c r="I19" s="11">
        <f t="shared" si="6"/>
        <v>97.713330124827138</v>
      </c>
      <c r="J19" s="11">
        <f t="shared" si="6"/>
        <v>98.716242148805648</v>
      </c>
      <c r="K19" s="11">
        <f t="shared" si="6"/>
        <v>98.864280187880382</v>
      </c>
      <c r="L19" s="153" t="s">
        <v>247</v>
      </c>
      <c r="M19" s="153" t="s">
        <v>247</v>
      </c>
    </row>
    <row r="20" spans="1:13">
      <c r="A20" s="43" t="s">
        <v>26</v>
      </c>
      <c r="B20" s="12">
        <f t="shared" ref="B20:K20" si="7">B11*100/$B11</f>
        <v>100</v>
      </c>
      <c r="C20" s="12">
        <f t="shared" si="7"/>
        <v>101.05062461520129</v>
      </c>
      <c r="D20" s="13">
        <f t="shared" si="7"/>
        <v>104.92542352684157</v>
      </c>
      <c r="E20" s="13">
        <f t="shared" si="7"/>
        <v>106.60430444943165</v>
      </c>
      <c r="F20" s="13">
        <f t="shared" si="7"/>
        <v>106.80357225609555</v>
      </c>
      <c r="G20" s="13">
        <f t="shared" si="7"/>
        <v>109.21133641834324</v>
      </c>
      <c r="H20" s="13">
        <f t="shared" si="7"/>
        <v>112.054047254937</v>
      </c>
      <c r="I20" s="13">
        <f t="shared" si="7"/>
        <v>114.815329718708</v>
      </c>
      <c r="J20" s="13">
        <f t="shared" si="7"/>
        <v>117.76263960331804</v>
      </c>
      <c r="K20" s="13">
        <f t="shared" si="7"/>
        <v>121.88437171059165</v>
      </c>
      <c r="L20" s="152" t="s">
        <v>247</v>
      </c>
      <c r="M20" s="152" t="s">
        <v>247</v>
      </c>
    </row>
    <row r="21" spans="1:13">
      <c r="A21" s="44" t="s">
        <v>227</v>
      </c>
      <c r="B21" s="10">
        <f t="shared" ref="B21:K21" si="8">B12*100/$B12</f>
        <v>100</v>
      </c>
      <c r="C21" s="10">
        <f t="shared" si="8"/>
        <v>104.85779685501529</v>
      </c>
      <c r="D21" s="11">
        <f t="shared" si="8"/>
        <v>112.94750218344227</v>
      </c>
      <c r="E21" s="11">
        <f t="shared" si="8"/>
        <v>112.75006105359886</v>
      </c>
      <c r="F21" s="11">
        <f t="shared" si="8"/>
        <v>117.37647511703665</v>
      </c>
      <c r="G21" s="11">
        <f t="shared" si="8"/>
        <v>124.27325521232166</v>
      </c>
      <c r="H21" s="11">
        <f t="shared" si="8"/>
        <v>126.67442081865633</v>
      </c>
      <c r="I21" s="11">
        <f t="shared" si="8"/>
        <v>131.28220836041078</v>
      </c>
      <c r="J21" s="11">
        <f t="shared" si="8"/>
        <v>132.46395768054273</v>
      </c>
      <c r="K21" s="11">
        <f t="shared" si="8"/>
        <v>138.4679065031396</v>
      </c>
      <c r="L21" s="153" t="s">
        <v>247</v>
      </c>
      <c r="M21" s="153" t="s">
        <v>247</v>
      </c>
    </row>
    <row r="22" spans="1:13">
      <c r="A22" s="43" t="s">
        <v>27</v>
      </c>
      <c r="B22" s="12">
        <f t="shared" ref="B22:K22" si="9">B13*100/$B13</f>
        <v>100</v>
      </c>
      <c r="C22" s="12">
        <f t="shared" si="9"/>
        <v>98.80463247245801</v>
      </c>
      <c r="D22" s="13">
        <f t="shared" si="9"/>
        <v>105.28264403106375</v>
      </c>
      <c r="E22" s="13">
        <f t="shared" si="9"/>
        <v>107.00514719162001</v>
      </c>
      <c r="F22" s="13">
        <f t="shared" si="9"/>
        <v>108.72087773162362</v>
      </c>
      <c r="G22" s="13">
        <f t="shared" si="9"/>
        <v>111.80693516344591</v>
      </c>
      <c r="H22" s="13">
        <f t="shared" si="9"/>
        <v>115.0566642586238</v>
      </c>
      <c r="I22" s="13">
        <f t="shared" si="9"/>
        <v>117.46884594545783</v>
      </c>
      <c r="J22" s="13">
        <f t="shared" si="9"/>
        <v>122.24692974534946</v>
      </c>
      <c r="K22" s="13">
        <f t="shared" si="9"/>
        <v>126.81619107820119</v>
      </c>
      <c r="L22" s="152" t="s">
        <v>247</v>
      </c>
      <c r="M22" s="152" t="s">
        <v>247</v>
      </c>
    </row>
    <row r="23" spans="1:13">
      <c r="A23" s="44" t="s">
        <v>4</v>
      </c>
      <c r="B23" s="10">
        <f t="shared" ref="B23:K23" si="10">B14*100/$B14</f>
        <v>100</v>
      </c>
      <c r="C23" s="10">
        <f t="shared" si="10"/>
        <v>112.4218984096685</v>
      </c>
      <c r="D23" s="10">
        <f t="shared" si="10"/>
        <v>120.42127692632093</v>
      </c>
      <c r="E23" s="10">
        <f t="shared" si="10"/>
        <v>130.33985520917724</v>
      </c>
      <c r="F23" s="10">
        <f t="shared" si="10"/>
        <v>139.29957347005967</v>
      </c>
      <c r="G23" s="10">
        <f t="shared" si="10"/>
        <v>147.80057783154103</v>
      </c>
      <c r="H23" s="10">
        <f t="shared" si="10"/>
        <v>156.07555461839812</v>
      </c>
      <c r="I23" s="10">
        <f t="shared" si="10"/>
        <v>162.86673991291835</v>
      </c>
      <c r="J23" s="10">
        <f t="shared" si="10"/>
        <v>169.88432271262684</v>
      </c>
      <c r="K23" s="10">
        <f t="shared" si="10"/>
        <v>178.51924193828819</v>
      </c>
      <c r="L23" s="34" t="s">
        <v>247</v>
      </c>
      <c r="M23" s="34" t="s">
        <v>247</v>
      </c>
    </row>
    <row r="24" spans="1:13">
      <c r="A24" s="52"/>
      <c r="B24" s="335" t="s">
        <v>179</v>
      </c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</row>
    <row r="25" spans="1:13">
      <c r="A25" s="7" t="s">
        <v>2</v>
      </c>
      <c r="B25" s="13" t="s">
        <v>247</v>
      </c>
      <c r="C25" s="152">
        <f>C7-B7</f>
        <v>39963</v>
      </c>
      <c r="D25" s="152">
        <f t="shared" ref="D25:K25" si="11">D7-C7</f>
        <v>47439</v>
      </c>
      <c r="E25" s="152">
        <f t="shared" si="11"/>
        <v>31874</v>
      </c>
      <c r="F25" s="152">
        <f t="shared" si="11"/>
        <v>49949</v>
      </c>
      <c r="G25" s="152">
        <f t="shared" si="11"/>
        <v>52801</v>
      </c>
      <c r="H25" s="152">
        <f t="shared" si="11"/>
        <v>49769</v>
      </c>
      <c r="I25" s="152">
        <f t="shared" si="11"/>
        <v>55152</v>
      </c>
      <c r="J25" s="152">
        <f t="shared" si="11"/>
        <v>87869</v>
      </c>
      <c r="K25" s="152">
        <f t="shared" si="11"/>
        <v>94019</v>
      </c>
      <c r="L25" s="152" t="s">
        <v>247</v>
      </c>
      <c r="M25" s="187" t="s">
        <v>247</v>
      </c>
    </row>
    <row r="26" spans="1:13">
      <c r="A26" s="44" t="s">
        <v>3</v>
      </c>
      <c r="B26" s="10" t="s">
        <v>247</v>
      </c>
      <c r="C26" s="34">
        <f t="shared" ref="C26:K32" si="12">C8-B8</f>
        <v>-10423</v>
      </c>
      <c r="D26" s="153">
        <f t="shared" si="12"/>
        <v>-9841</v>
      </c>
      <c r="E26" s="153">
        <f t="shared" si="12"/>
        <v>4602</v>
      </c>
      <c r="F26" s="153">
        <f t="shared" si="12"/>
        <v>3974</v>
      </c>
      <c r="G26" s="153">
        <f t="shared" si="12"/>
        <v>1642</v>
      </c>
      <c r="H26" s="153">
        <f t="shared" si="12"/>
        <v>16222</v>
      </c>
      <c r="I26" s="153">
        <f t="shared" si="12"/>
        <v>11105</v>
      </c>
      <c r="J26" s="153">
        <f t="shared" si="12"/>
        <v>45725</v>
      </c>
      <c r="K26" s="153">
        <f t="shared" si="12"/>
        <v>37948</v>
      </c>
      <c r="L26" s="153" t="s">
        <v>247</v>
      </c>
      <c r="M26" s="188" t="s">
        <v>247</v>
      </c>
    </row>
    <row r="27" spans="1:13">
      <c r="A27" s="43" t="s">
        <v>39</v>
      </c>
      <c r="B27" s="12" t="s">
        <v>247</v>
      </c>
      <c r="C27" s="33">
        <f t="shared" si="12"/>
        <v>6184</v>
      </c>
      <c r="D27" s="152">
        <f t="shared" si="12"/>
        <v>3744</v>
      </c>
      <c r="E27" s="152">
        <f t="shared" si="12"/>
        <v>7519</v>
      </c>
      <c r="F27" s="152">
        <f t="shared" si="12"/>
        <v>8479</v>
      </c>
      <c r="G27" s="152">
        <f t="shared" si="12"/>
        <v>4271</v>
      </c>
      <c r="H27" s="152">
        <f t="shared" si="12"/>
        <v>3231</v>
      </c>
      <c r="I27" s="152">
        <f t="shared" si="12"/>
        <v>7880</v>
      </c>
      <c r="J27" s="152">
        <f t="shared" si="12"/>
        <v>5049</v>
      </c>
      <c r="K27" s="152">
        <f t="shared" si="12"/>
        <v>6978</v>
      </c>
      <c r="L27" s="152" t="s">
        <v>247</v>
      </c>
      <c r="M27" s="187" t="s">
        <v>247</v>
      </c>
    </row>
    <row r="28" spans="1:13">
      <c r="A28" s="44" t="s">
        <v>225</v>
      </c>
      <c r="B28" s="10" t="s">
        <v>247</v>
      </c>
      <c r="C28" s="34">
        <f t="shared" si="12"/>
        <v>-1641</v>
      </c>
      <c r="D28" s="153">
        <f t="shared" si="12"/>
        <v>776</v>
      </c>
      <c r="E28" s="153">
        <f t="shared" si="12"/>
        <v>-10644</v>
      </c>
      <c r="F28" s="153">
        <f t="shared" si="12"/>
        <v>278</v>
      </c>
      <c r="G28" s="153">
        <f t="shared" si="12"/>
        <v>875</v>
      </c>
      <c r="H28" s="153">
        <f t="shared" si="12"/>
        <v>-5027</v>
      </c>
      <c r="I28" s="153">
        <f t="shared" si="12"/>
        <v>369</v>
      </c>
      <c r="J28" s="153">
        <f t="shared" si="12"/>
        <v>6585</v>
      </c>
      <c r="K28" s="153">
        <f t="shared" si="12"/>
        <v>972</v>
      </c>
      <c r="L28" s="153" t="s">
        <v>247</v>
      </c>
      <c r="M28" s="188" t="s">
        <v>247</v>
      </c>
    </row>
    <row r="29" spans="1:13">
      <c r="A29" s="43" t="s">
        <v>26</v>
      </c>
      <c r="B29" s="12" t="s">
        <v>247</v>
      </c>
      <c r="C29" s="33">
        <f t="shared" si="12"/>
        <v>1587</v>
      </c>
      <c r="D29" s="152">
        <f t="shared" si="12"/>
        <v>5853</v>
      </c>
      <c r="E29" s="152">
        <f t="shared" si="12"/>
        <v>2536</v>
      </c>
      <c r="F29" s="152">
        <f t="shared" si="12"/>
        <v>301</v>
      </c>
      <c r="G29" s="152">
        <f t="shared" si="12"/>
        <v>3637</v>
      </c>
      <c r="H29" s="152">
        <f t="shared" si="12"/>
        <v>4294</v>
      </c>
      <c r="I29" s="152">
        <f t="shared" si="12"/>
        <v>4171</v>
      </c>
      <c r="J29" s="152">
        <f t="shared" si="12"/>
        <v>4452</v>
      </c>
      <c r="K29" s="152">
        <f t="shared" si="12"/>
        <v>6226</v>
      </c>
      <c r="L29" s="152" t="s">
        <v>247</v>
      </c>
      <c r="M29" s="187" t="s">
        <v>247</v>
      </c>
    </row>
    <row r="30" spans="1:13">
      <c r="A30" s="44" t="s">
        <v>227</v>
      </c>
      <c r="B30" s="10" t="s">
        <v>247</v>
      </c>
      <c r="C30" s="34">
        <f t="shared" si="12"/>
        <v>11736</v>
      </c>
      <c r="D30" s="153">
        <f t="shared" si="12"/>
        <v>19544</v>
      </c>
      <c r="E30" s="153">
        <f t="shared" si="12"/>
        <v>-477</v>
      </c>
      <c r="F30" s="153">
        <f t="shared" si="12"/>
        <v>11177</v>
      </c>
      <c r="G30" s="153">
        <f t="shared" si="12"/>
        <v>16662</v>
      </c>
      <c r="H30" s="153">
        <f t="shared" si="12"/>
        <v>5801</v>
      </c>
      <c r="I30" s="153">
        <f t="shared" si="12"/>
        <v>11132</v>
      </c>
      <c r="J30" s="153">
        <f t="shared" si="12"/>
        <v>2855</v>
      </c>
      <c r="K30" s="153">
        <f t="shared" si="12"/>
        <v>14505</v>
      </c>
      <c r="L30" s="153" t="s">
        <v>247</v>
      </c>
      <c r="M30" s="188" t="s">
        <v>247</v>
      </c>
    </row>
    <row r="31" spans="1:13">
      <c r="A31" s="43" t="s">
        <v>27</v>
      </c>
      <c r="B31" s="12" t="s">
        <v>247</v>
      </c>
      <c r="C31" s="33">
        <f t="shared" si="12"/>
        <v>-1059</v>
      </c>
      <c r="D31" s="152">
        <f t="shared" si="12"/>
        <v>5739</v>
      </c>
      <c r="E31" s="152">
        <f t="shared" si="12"/>
        <v>1526</v>
      </c>
      <c r="F31" s="152">
        <f t="shared" si="12"/>
        <v>1520</v>
      </c>
      <c r="G31" s="152">
        <f t="shared" si="12"/>
        <v>2734</v>
      </c>
      <c r="H31" s="152">
        <f t="shared" si="12"/>
        <v>2879</v>
      </c>
      <c r="I31" s="152">
        <f t="shared" si="12"/>
        <v>2137</v>
      </c>
      <c r="J31" s="152">
        <f t="shared" si="12"/>
        <v>4233</v>
      </c>
      <c r="K31" s="152">
        <f t="shared" si="12"/>
        <v>4048</v>
      </c>
      <c r="L31" s="152" t="s">
        <v>247</v>
      </c>
      <c r="M31" s="187" t="s">
        <v>247</v>
      </c>
    </row>
    <row r="32" spans="1:13">
      <c r="A32" s="44" t="s">
        <v>4</v>
      </c>
      <c r="B32" s="10" t="s">
        <v>247</v>
      </c>
      <c r="C32" s="34">
        <f t="shared" si="12"/>
        <v>33579</v>
      </c>
      <c r="D32" s="34">
        <f t="shared" si="12"/>
        <v>21624</v>
      </c>
      <c r="E32" s="34">
        <f t="shared" si="12"/>
        <v>26812</v>
      </c>
      <c r="F32" s="34">
        <f t="shared" si="12"/>
        <v>24220</v>
      </c>
      <c r="G32" s="34">
        <f t="shared" si="12"/>
        <v>22980</v>
      </c>
      <c r="H32" s="34">
        <f t="shared" si="12"/>
        <v>22369</v>
      </c>
      <c r="I32" s="34">
        <f t="shared" si="12"/>
        <v>18358</v>
      </c>
      <c r="J32" s="34">
        <f t="shared" si="12"/>
        <v>18970</v>
      </c>
      <c r="K32" s="34">
        <f t="shared" si="12"/>
        <v>23342</v>
      </c>
      <c r="L32" s="34" t="s">
        <v>247</v>
      </c>
      <c r="M32" s="189" t="s">
        <v>247</v>
      </c>
    </row>
    <row r="33" spans="1:13">
      <c r="A33" s="52"/>
      <c r="B33" s="335" t="s">
        <v>181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</row>
    <row r="34" spans="1:13">
      <c r="A34" s="7" t="s">
        <v>2</v>
      </c>
      <c r="B34" s="13">
        <f t="shared" ref="B34:K41" si="13">B7*100/B$7</f>
        <v>100</v>
      </c>
      <c r="C34" s="13">
        <f t="shared" si="13"/>
        <v>100</v>
      </c>
      <c r="D34" s="13">
        <f t="shared" si="13"/>
        <v>100</v>
      </c>
      <c r="E34" s="13">
        <f t="shared" si="13"/>
        <v>100</v>
      </c>
      <c r="F34" s="13">
        <f t="shared" si="13"/>
        <v>100</v>
      </c>
      <c r="G34" s="13">
        <f t="shared" si="13"/>
        <v>100</v>
      </c>
      <c r="H34" s="13">
        <f t="shared" si="13"/>
        <v>100</v>
      </c>
      <c r="I34" s="13">
        <f t="shared" si="13"/>
        <v>100</v>
      </c>
      <c r="J34" s="13">
        <f t="shared" si="13"/>
        <v>100</v>
      </c>
      <c r="K34" s="13">
        <f>K7*100/K$7</f>
        <v>100</v>
      </c>
      <c r="L34" s="152" t="s">
        <v>247</v>
      </c>
      <c r="M34" s="152" t="s">
        <v>247</v>
      </c>
    </row>
    <row r="35" spans="1:13">
      <c r="A35" s="44" t="s">
        <v>3</v>
      </c>
      <c r="B35" s="131">
        <f t="shared" si="13"/>
        <v>39.530798799630077</v>
      </c>
      <c r="C35" s="131">
        <f t="shared" si="13"/>
        <v>38.716234288904289</v>
      </c>
      <c r="D35" s="131">
        <f t="shared" si="13"/>
        <v>37.852671822563039</v>
      </c>
      <c r="E35" s="131">
        <f t="shared" si="13"/>
        <v>37.626398600974561</v>
      </c>
      <c r="F35" s="131">
        <f t="shared" si="13"/>
        <v>37.18377836747311</v>
      </c>
      <c r="G35" s="131">
        <f t="shared" si="13"/>
        <v>36.654782087628334</v>
      </c>
      <c r="H35" s="131">
        <f t="shared" si="13"/>
        <v>36.596224370185013</v>
      </c>
      <c r="I35" s="131">
        <f t="shared" si="13"/>
        <v>36.337278702280997</v>
      </c>
      <c r="J35" s="131">
        <f t="shared" si="13"/>
        <v>36.721152551201556</v>
      </c>
      <c r="K35" s="131">
        <f>K8*100/K$7</f>
        <v>36.813974519063251</v>
      </c>
      <c r="L35" s="192">
        <f t="shared" ref="L35:L41" si="14">K35-B35</f>
        <v>-2.7168242805668257</v>
      </c>
      <c r="M35" s="192">
        <f t="shared" ref="M35:M41" si="15">K35-G35</f>
        <v>0.15919243143491713</v>
      </c>
    </row>
    <row r="36" spans="1:13">
      <c r="A36" s="43" t="s">
        <v>39</v>
      </c>
      <c r="B36" s="130">
        <f t="shared" si="13"/>
        <v>16.174261250322427</v>
      </c>
      <c r="C36" s="130">
        <f t="shared" si="13"/>
        <v>16.165571548529456</v>
      </c>
      <c r="D36" s="130">
        <f t="shared" si="13"/>
        <v>16.04541605463103</v>
      </c>
      <c r="E36" s="130">
        <f t="shared" si="13"/>
        <v>16.118322915832902</v>
      </c>
      <c r="F36" s="130">
        <f t="shared" si="13"/>
        <v>16.13110749064062</v>
      </c>
      <c r="G36" s="130">
        <f t="shared" si="13"/>
        <v>16.006252194177907</v>
      </c>
      <c r="H36" s="130">
        <f t="shared" si="13"/>
        <v>15.869033836934173</v>
      </c>
      <c r="I36" s="130">
        <f t="shared" si="13"/>
        <v>15.844159400245353</v>
      </c>
      <c r="J36" s="130">
        <f t="shared" si="13"/>
        <v>15.597261533358784</v>
      </c>
      <c r="K36" s="130">
        <f>K9*100/K$7</f>
        <v>15.388837142458149</v>
      </c>
      <c r="L36" s="193">
        <f t="shared" si="14"/>
        <v>-0.7854241078642783</v>
      </c>
      <c r="M36" s="193">
        <f t="shared" si="15"/>
        <v>-0.61741505171975852</v>
      </c>
    </row>
    <row r="37" spans="1:13">
      <c r="A37" s="44" t="s">
        <v>225</v>
      </c>
      <c r="B37" s="131">
        <f t="shared" si="13"/>
        <v>20.653786386999766</v>
      </c>
      <c r="C37" s="131">
        <f t="shared" si="13"/>
        <v>20.346395119203798</v>
      </c>
      <c r="D37" s="131">
        <f t="shared" si="13"/>
        <v>20.074656612036044</v>
      </c>
      <c r="E37" s="131">
        <f t="shared" si="13"/>
        <v>19.557947497738226</v>
      </c>
      <c r="F37" s="131">
        <f t="shared" si="13"/>
        <v>19.274485588718868</v>
      </c>
      <c r="G37" s="131">
        <f t="shared" si="13"/>
        <v>19.000977934435465</v>
      </c>
      <c r="H37" s="131">
        <f t="shared" si="13"/>
        <v>18.581262687220267</v>
      </c>
      <c r="I37" s="131">
        <f t="shared" si="13"/>
        <v>18.299487701966392</v>
      </c>
      <c r="J37" s="131">
        <f t="shared" si="13"/>
        <v>18.035297103151063</v>
      </c>
      <c r="K37" s="131">
        <f t="shared" si="13"/>
        <v>17.601857990620562</v>
      </c>
      <c r="L37" s="192">
        <f t="shared" si="14"/>
        <v>-3.0519283963792034</v>
      </c>
      <c r="M37" s="192">
        <f t="shared" si="15"/>
        <v>-1.3991199438149025</v>
      </c>
    </row>
    <row r="38" spans="1:13">
      <c r="A38" s="43" t="s">
        <v>26</v>
      </c>
      <c r="B38" s="130">
        <f t="shared" si="13"/>
        <v>4.7515586564412935</v>
      </c>
      <c r="C38" s="130">
        <f t="shared" si="13"/>
        <v>4.7418703360657695</v>
      </c>
      <c r="D38" s="130">
        <f t="shared" si="13"/>
        <v>4.8521899497370518</v>
      </c>
      <c r="E38" s="130">
        <f t="shared" si="13"/>
        <v>4.882187650835462</v>
      </c>
      <c r="F38" s="130">
        <f t="shared" si="13"/>
        <v>4.8183451330473126</v>
      </c>
      <c r="G38" s="130">
        <f t="shared" si="13"/>
        <v>4.8504783528361566</v>
      </c>
      <c r="H38" s="130">
        <f t="shared" si="13"/>
        <v>4.9049572347401993</v>
      </c>
      <c r="I38" s="130">
        <f t="shared" si="13"/>
        <v>4.9467664698498304</v>
      </c>
      <c r="J38" s="130">
        <f t="shared" si="13"/>
        <v>4.9496972037677844</v>
      </c>
      <c r="K38" s="130">
        <f t="shared" si="13"/>
        <v>4.992332941506648</v>
      </c>
      <c r="L38" s="193">
        <f t="shared" si="14"/>
        <v>0.24077428506535448</v>
      </c>
      <c r="M38" s="193">
        <f t="shared" si="15"/>
        <v>0.14185458867049139</v>
      </c>
    </row>
    <row r="39" spans="1:13">
      <c r="A39" s="44" t="s">
        <v>227</v>
      </c>
      <c r="B39" s="131">
        <f t="shared" si="13"/>
        <v>7.5995432554686664</v>
      </c>
      <c r="C39" s="131">
        <f t="shared" si="13"/>
        <v>7.8697837174039131</v>
      </c>
      <c r="D39" s="131">
        <f t="shared" si="13"/>
        <v>8.3538195615875726</v>
      </c>
      <c r="E39" s="131">
        <f t="shared" si="13"/>
        <v>8.2586280915963872</v>
      </c>
      <c r="F39" s="131">
        <f t="shared" si="13"/>
        <v>8.4692428421456611</v>
      </c>
      <c r="G39" s="131">
        <f t="shared" si="13"/>
        <v>8.8276665472916278</v>
      </c>
      <c r="H39" s="131">
        <f t="shared" si="13"/>
        <v>8.8684557126360009</v>
      </c>
      <c r="I39" s="131">
        <f t="shared" si="13"/>
        <v>9.0464627875847086</v>
      </c>
      <c r="J39" s="131">
        <f t="shared" si="13"/>
        <v>8.9047190801138392</v>
      </c>
      <c r="K39" s="131">
        <f t="shared" si="13"/>
        <v>9.0710182477347949</v>
      </c>
      <c r="L39" s="192">
        <f t="shared" si="14"/>
        <v>1.4714749922661285</v>
      </c>
      <c r="M39" s="192">
        <f t="shared" si="15"/>
        <v>0.24335170044316712</v>
      </c>
    </row>
    <row r="40" spans="1:13">
      <c r="A40" s="43" t="s">
        <v>27</v>
      </c>
      <c r="B40" s="130">
        <f t="shared" si="13"/>
        <v>2.7867707658334959</v>
      </c>
      <c r="C40" s="130">
        <f t="shared" si="13"/>
        <v>2.7192750008310078</v>
      </c>
      <c r="D40" s="130">
        <f t="shared" si="13"/>
        <v>2.8554791756851992</v>
      </c>
      <c r="E40" s="130">
        <f t="shared" si="13"/>
        <v>2.8741507736115861</v>
      </c>
      <c r="F40" s="130">
        <f t="shared" si="13"/>
        <v>2.8766712113360882</v>
      </c>
      <c r="G40" s="130">
        <f t="shared" si="13"/>
        <v>2.9123981269291859</v>
      </c>
      <c r="H40" s="130">
        <f t="shared" si="13"/>
        <v>2.9538239517331415</v>
      </c>
      <c r="I40" s="130">
        <f t="shared" si="13"/>
        <v>2.9683108825610738</v>
      </c>
      <c r="J40" s="130">
        <f t="shared" si="13"/>
        <v>3.0135209286122127</v>
      </c>
      <c r="K40" s="130">
        <f t="shared" si="13"/>
        <v>3.0464592561258508</v>
      </c>
      <c r="L40" s="193">
        <f t="shared" si="14"/>
        <v>0.25968849029235486</v>
      </c>
      <c r="M40" s="193">
        <f t="shared" si="15"/>
        <v>0.13406112919666491</v>
      </c>
    </row>
    <row r="41" spans="1:13">
      <c r="A41" s="44" t="s">
        <v>4</v>
      </c>
      <c r="B41" s="131">
        <f t="shared" si="13"/>
        <v>8.5032808853042763</v>
      </c>
      <c r="C41" s="131">
        <f t="shared" si="13"/>
        <v>9.4408699890617633</v>
      </c>
      <c r="D41" s="131">
        <f t="shared" si="13"/>
        <v>9.965766823760065</v>
      </c>
      <c r="E41" s="131">
        <f t="shared" si="13"/>
        <v>10.682364469410871</v>
      </c>
      <c r="F41" s="131">
        <f t="shared" si="13"/>
        <v>11.246369366638344</v>
      </c>
      <c r="G41" s="131">
        <f t="shared" si="13"/>
        <v>11.74744475670132</v>
      </c>
      <c r="H41" s="131">
        <f t="shared" si="13"/>
        <v>12.226242206551206</v>
      </c>
      <c r="I41" s="131">
        <f t="shared" si="13"/>
        <v>12.557534055511645</v>
      </c>
      <c r="J41" s="131">
        <f t="shared" si="13"/>
        <v>12.77835159979476</v>
      </c>
      <c r="K41" s="131">
        <f t="shared" si="13"/>
        <v>13.085519902490743</v>
      </c>
      <c r="L41" s="194">
        <f t="shared" si="14"/>
        <v>4.5822390171864669</v>
      </c>
      <c r="M41" s="194">
        <f t="shared" si="15"/>
        <v>1.3380751457894231</v>
      </c>
    </row>
    <row r="42" spans="1:13" s="64" customFormat="1" ht="20" customHeight="1">
      <c r="A42" s="340" t="s">
        <v>245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</sheetData>
  <mergeCells count="5">
    <mergeCell ref="B6:M6"/>
    <mergeCell ref="B15:M15"/>
    <mergeCell ref="B24:M24"/>
    <mergeCell ref="B33:M33"/>
    <mergeCell ref="A42:M42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C39" sqref="C39"/>
    </sheetView>
  </sheetViews>
  <sheetFormatPr baseColWidth="10" defaultColWidth="10.81640625" defaultRowHeight="14"/>
  <cols>
    <col min="1" max="1" width="24.54296875" style="1" customWidth="1"/>
    <col min="2" max="14" width="14.1796875" style="1" customWidth="1"/>
    <col min="15" max="15" width="12.54296875" style="1" hidden="1" customWidth="1"/>
    <col min="16" max="16" width="10.81640625" style="1" customWidth="1"/>
    <col min="17" max="16384" width="10.81640625" style="1"/>
  </cols>
  <sheetData>
    <row r="1" spans="1:15" s="15" customFormat="1" ht="20.149999999999999" customHeight="1">
      <c r="A1" s="35" t="s">
        <v>0</v>
      </c>
    </row>
    <row r="2" spans="1:15" ht="14.5" customHeight="1">
      <c r="A2" s="5"/>
      <c r="C2" s="15"/>
      <c r="E2" s="15"/>
      <c r="F2" s="15"/>
      <c r="H2" s="15"/>
      <c r="J2" s="15"/>
      <c r="O2" s="15"/>
    </row>
    <row r="3" spans="1:15" s="15" customFormat="1" ht="14.5" customHeight="1">
      <c r="A3" s="54" t="s">
        <v>256</v>
      </c>
    </row>
    <row r="4" spans="1:15" ht="14.5" customHeight="1">
      <c r="C4" s="15"/>
      <c r="E4" s="15"/>
      <c r="F4" s="15"/>
      <c r="H4" s="15"/>
      <c r="J4" s="15"/>
      <c r="O4" s="15"/>
    </row>
    <row r="5" spans="1:15" ht="14.5" customHeight="1">
      <c r="A5" s="380" t="s">
        <v>29</v>
      </c>
      <c r="B5" s="380" t="s">
        <v>2</v>
      </c>
      <c r="C5" s="408" t="s">
        <v>51</v>
      </c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</row>
    <row r="6" spans="1:15" ht="40" customHeight="1">
      <c r="A6" s="380"/>
      <c r="B6" s="380"/>
      <c r="C6" s="135" t="s">
        <v>146</v>
      </c>
      <c r="D6" s="9" t="s">
        <v>52</v>
      </c>
      <c r="E6" s="135" t="s">
        <v>98</v>
      </c>
      <c r="F6" s="135" t="s">
        <v>96</v>
      </c>
      <c r="G6" s="9" t="s">
        <v>47</v>
      </c>
      <c r="H6" s="135" t="s">
        <v>97</v>
      </c>
      <c r="I6" s="9" t="s">
        <v>48</v>
      </c>
      <c r="J6" s="236" t="s">
        <v>303</v>
      </c>
      <c r="K6" s="236" t="s">
        <v>49</v>
      </c>
      <c r="L6" s="236" t="s">
        <v>50</v>
      </c>
      <c r="M6" s="236" t="s">
        <v>301</v>
      </c>
      <c r="N6" s="236" t="s">
        <v>302</v>
      </c>
      <c r="O6" s="135" t="s">
        <v>9</v>
      </c>
    </row>
    <row r="7" spans="1:15" ht="15" customHeight="1">
      <c r="A7" s="58"/>
      <c r="B7" s="378" t="s">
        <v>5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</row>
    <row r="8" spans="1:15">
      <c r="A8" s="7" t="s">
        <v>10</v>
      </c>
      <c r="B8" s="66">
        <v>8697</v>
      </c>
      <c r="C8" s="89">
        <f>SUM(C10:C19,C21:C26)</f>
        <v>0</v>
      </c>
      <c r="D8" s="66">
        <v>6736</v>
      </c>
      <c r="E8" s="89">
        <f>SUM(E10:E19,E21:E26)</f>
        <v>0</v>
      </c>
      <c r="F8" s="89">
        <f>SUM(F10:F19,F21:F26)</f>
        <v>0</v>
      </c>
      <c r="G8" s="66">
        <v>40</v>
      </c>
      <c r="H8" s="89">
        <f>SUM(H10:H19,H21:H26)</f>
        <v>0</v>
      </c>
      <c r="I8" s="66">
        <v>1155</v>
      </c>
      <c r="J8" s="89">
        <f>SUM(J10:J19,J21:J26)</f>
        <v>0</v>
      </c>
      <c r="K8" s="66">
        <v>145</v>
      </c>
      <c r="L8" s="66">
        <v>88</v>
      </c>
      <c r="M8" s="66">
        <v>502</v>
      </c>
      <c r="N8" s="66">
        <v>31</v>
      </c>
      <c r="O8" s="136">
        <f>SUM(O10:O19,O21:O26)</f>
        <v>0</v>
      </c>
    </row>
    <row r="9" spans="1:15">
      <c r="A9" s="44" t="s">
        <v>30</v>
      </c>
      <c r="B9" s="67">
        <f>SUM(B10:B19)</f>
        <v>7517</v>
      </c>
      <c r="C9" s="90">
        <f>SUM(C10:C19)</f>
        <v>0</v>
      </c>
      <c r="D9" s="67">
        <f t="shared" ref="D9:N9" si="0">SUM(D10:D19)</f>
        <v>6237</v>
      </c>
      <c r="E9" s="90">
        <f>SUM(E10:E19)</f>
        <v>0</v>
      </c>
      <c r="F9" s="90">
        <f>SUM(F10:F19)</f>
        <v>0</v>
      </c>
      <c r="G9" s="67">
        <f t="shared" si="0"/>
        <v>22</v>
      </c>
      <c r="H9" s="90">
        <f>SUM(H10:H19)</f>
        <v>0</v>
      </c>
      <c r="I9" s="67">
        <f t="shared" si="0"/>
        <v>775</v>
      </c>
      <c r="J9" s="90">
        <f>SUM(J10:J19)</f>
        <v>0</v>
      </c>
      <c r="K9" s="67">
        <f t="shared" si="0"/>
        <v>69</v>
      </c>
      <c r="L9" s="67">
        <f t="shared" si="0"/>
        <v>87</v>
      </c>
      <c r="M9" s="67">
        <f t="shared" si="0"/>
        <v>316</v>
      </c>
      <c r="N9" s="67">
        <f t="shared" si="0"/>
        <v>11</v>
      </c>
      <c r="O9" s="137">
        <f>SUM(O10:O19)</f>
        <v>0</v>
      </c>
    </row>
    <row r="10" spans="1:15">
      <c r="A10" s="68" t="s">
        <v>11</v>
      </c>
      <c r="B10" s="66">
        <v>543</v>
      </c>
      <c r="C10" s="89">
        <v>0</v>
      </c>
      <c r="D10" s="66">
        <v>455</v>
      </c>
      <c r="E10" s="89">
        <v>0</v>
      </c>
      <c r="F10" s="89">
        <v>0</v>
      </c>
      <c r="G10" s="66">
        <v>0</v>
      </c>
      <c r="H10" s="89">
        <v>0</v>
      </c>
      <c r="I10" s="66">
        <v>21</v>
      </c>
      <c r="J10" s="89">
        <v>0</v>
      </c>
      <c r="K10" s="66">
        <v>0</v>
      </c>
      <c r="L10" s="66">
        <v>1</v>
      </c>
      <c r="M10" s="66">
        <v>66</v>
      </c>
      <c r="N10" s="66">
        <v>0</v>
      </c>
      <c r="O10" s="136">
        <v>0</v>
      </c>
    </row>
    <row r="11" spans="1:15">
      <c r="A11" s="69" t="s">
        <v>12</v>
      </c>
      <c r="B11" s="67">
        <v>157</v>
      </c>
      <c r="C11" s="90">
        <v>0</v>
      </c>
      <c r="D11" s="67">
        <v>137</v>
      </c>
      <c r="E11" s="90">
        <v>0</v>
      </c>
      <c r="F11" s="90">
        <v>0</v>
      </c>
      <c r="G11" s="67">
        <v>5</v>
      </c>
      <c r="H11" s="90">
        <v>0</v>
      </c>
      <c r="I11" s="67">
        <v>8</v>
      </c>
      <c r="J11" s="90">
        <v>0</v>
      </c>
      <c r="K11" s="67">
        <v>4</v>
      </c>
      <c r="L11" s="67">
        <v>0</v>
      </c>
      <c r="M11" s="67">
        <v>3</v>
      </c>
      <c r="N11" s="67">
        <v>0</v>
      </c>
      <c r="O11" s="137">
        <v>0</v>
      </c>
    </row>
    <row r="12" spans="1:15">
      <c r="A12" s="68" t="s">
        <v>13</v>
      </c>
      <c r="B12" s="66">
        <v>1021</v>
      </c>
      <c r="C12" s="89">
        <v>0</v>
      </c>
      <c r="D12" s="66">
        <v>855</v>
      </c>
      <c r="E12" s="89">
        <v>0</v>
      </c>
      <c r="F12" s="89">
        <v>0</v>
      </c>
      <c r="G12" s="66">
        <v>0</v>
      </c>
      <c r="H12" s="89">
        <v>0</v>
      </c>
      <c r="I12" s="66">
        <v>63</v>
      </c>
      <c r="J12" s="89">
        <v>0</v>
      </c>
      <c r="K12" s="66">
        <v>2</v>
      </c>
      <c r="L12" s="66">
        <v>53</v>
      </c>
      <c r="M12" s="66">
        <v>41</v>
      </c>
      <c r="N12" s="66">
        <v>7</v>
      </c>
      <c r="O12" s="136">
        <v>0</v>
      </c>
    </row>
    <row r="13" spans="1:15">
      <c r="A13" s="69" t="s">
        <v>14</v>
      </c>
      <c r="B13" s="67">
        <v>96</v>
      </c>
      <c r="C13" s="90">
        <v>0</v>
      </c>
      <c r="D13" s="67">
        <v>81</v>
      </c>
      <c r="E13" s="90">
        <v>0</v>
      </c>
      <c r="F13" s="90">
        <v>0</v>
      </c>
      <c r="G13" s="67">
        <v>0</v>
      </c>
      <c r="H13" s="90">
        <v>0</v>
      </c>
      <c r="I13" s="67">
        <v>4</v>
      </c>
      <c r="J13" s="90">
        <v>0</v>
      </c>
      <c r="K13" s="67">
        <v>1</v>
      </c>
      <c r="L13" s="67">
        <v>0</v>
      </c>
      <c r="M13" s="67">
        <v>10</v>
      </c>
      <c r="N13" s="67">
        <v>0</v>
      </c>
      <c r="O13" s="137">
        <v>0</v>
      </c>
    </row>
    <row r="14" spans="1:15">
      <c r="A14" s="68" t="s">
        <v>15</v>
      </c>
      <c r="B14" s="66">
        <v>1546</v>
      </c>
      <c r="C14" s="89">
        <v>0</v>
      </c>
      <c r="D14" s="66">
        <v>1250</v>
      </c>
      <c r="E14" s="89">
        <v>0</v>
      </c>
      <c r="F14" s="89">
        <v>0</v>
      </c>
      <c r="G14" s="66">
        <v>0</v>
      </c>
      <c r="H14" s="89">
        <v>0</v>
      </c>
      <c r="I14" s="66">
        <v>153</v>
      </c>
      <c r="J14" s="89">
        <v>0</v>
      </c>
      <c r="K14" s="66">
        <v>44</v>
      </c>
      <c r="L14" s="66">
        <v>21</v>
      </c>
      <c r="M14" s="66">
        <v>76</v>
      </c>
      <c r="N14" s="66">
        <v>2</v>
      </c>
      <c r="O14" s="136">
        <v>0</v>
      </c>
    </row>
    <row r="15" spans="1:15">
      <c r="A15" s="69" t="s">
        <v>16</v>
      </c>
      <c r="B15" s="67">
        <v>714</v>
      </c>
      <c r="C15" s="90">
        <v>0</v>
      </c>
      <c r="D15" s="67">
        <v>664</v>
      </c>
      <c r="E15" s="90">
        <v>0</v>
      </c>
      <c r="F15" s="90">
        <v>0</v>
      </c>
      <c r="G15" s="67">
        <v>8</v>
      </c>
      <c r="H15" s="90">
        <v>0</v>
      </c>
      <c r="I15" s="67">
        <v>25</v>
      </c>
      <c r="J15" s="90">
        <v>0</v>
      </c>
      <c r="K15" s="67">
        <v>2</v>
      </c>
      <c r="L15" s="67">
        <v>8</v>
      </c>
      <c r="M15" s="67">
        <v>6</v>
      </c>
      <c r="N15" s="67">
        <v>1</v>
      </c>
      <c r="O15" s="137">
        <v>0</v>
      </c>
    </row>
    <row r="16" spans="1:15">
      <c r="A16" s="68" t="s">
        <v>17</v>
      </c>
      <c r="B16" s="66">
        <v>423</v>
      </c>
      <c r="C16" s="89">
        <v>0</v>
      </c>
      <c r="D16" s="66">
        <v>393</v>
      </c>
      <c r="E16" s="89">
        <v>0</v>
      </c>
      <c r="F16" s="89">
        <v>0</v>
      </c>
      <c r="G16" s="66">
        <v>0</v>
      </c>
      <c r="H16" s="89">
        <v>0</v>
      </c>
      <c r="I16" s="66">
        <v>20</v>
      </c>
      <c r="J16" s="89">
        <v>0</v>
      </c>
      <c r="K16" s="66">
        <v>0</v>
      </c>
      <c r="L16" s="66">
        <v>4</v>
      </c>
      <c r="M16" s="66">
        <v>5</v>
      </c>
      <c r="N16" s="66">
        <v>1</v>
      </c>
      <c r="O16" s="136">
        <v>0</v>
      </c>
    </row>
    <row r="17" spans="1:15">
      <c r="A17" s="69" t="s">
        <v>18</v>
      </c>
      <c r="B17" s="67">
        <v>1572</v>
      </c>
      <c r="C17" s="90">
        <v>0</v>
      </c>
      <c r="D17" s="67">
        <v>1423</v>
      </c>
      <c r="E17" s="90">
        <v>0</v>
      </c>
      <c r="F17" s="90">
        <v>0</v>
      </c>
      <c r="G17" s="67">
        <v>4</v>
      </c>
      <c r="H17" s="90">
        <v>0</v>
      </c>
      <c r="I17" s="67">
        <v>117</v>
      </c>
      <c r="J17" s="90">
        <v>0</v>
      </c>
      <c r="K17" s="67">
        <v>11</v>
      </c>
      <c r="L17" s="67">
        <v>0</v>
      </c>
      <c r="M17" s="67">
        <v>17</v>
      </c>
      <c r="N17" s="67">
        <v>0</v>
      </c>
      <c r="O17" s="137">
        <v>0</v>
      </c>
    </row>
    <row r="18" spans="1:15">
      <c r="A18" s="68" t="s">
        <v>19</v>
      </c>
      <c r="B18" s="66">
        <v>1388</v>
      </c>
      <c r="C18" s="89">
        <v>0</v>
      </c>
      <c r="D18" s="66">
        <v>923</v>
      </c>
      <c r="E18" s="89">
        <v>0</v>
      </c>
      <c r="F18" s="89">
        <v>0</v>
      </c>
      <c r="G18" s="66">
        <v>5</v>
      </c>
      <c r="H18" s="89">
        <v>0</v>
      </c>
      <c r="I18" s="66">
        <v>363</v>
      </c>
      <c r="J18" s="89">
        <v>0</v>
      </c>
      <c r="K18" s="66">
        <v>5</v>
      </c>
      <c r="L18" s="66">
        <v>0</v>
      </c>
      <c r="M18" s="66">
        <v>92</v>
      </c>
      <c r="N18" s="66">
        <v>0</v>
      </c>
      <c r="O18" s="136">
        <v>0</v>
      </c>
    </row>
    <row r="19" spans="1:15">
      <c r="A19" s="69" t="s">
        <v>20</v>
      </c>
      <c r="B19" s="67">
        <v>57</v>
      </c>
      <c r="C19" s="90">
        <v>0</v>
      </c>
      <c r="D19" s="67">
        <v>56</v>
      </c>
      <c r="E19" s="90">
        <v>0</v>
      </c>
      <c r="F19" s="90">
        <v>0</v>
      </c>
      <c r="G19" s="67">
        <v>0</v>
      </c>
      <c r="H19" s="90">
        <v>0</v>
      </c>
      <c r="I19" s="67">
        <v>1</v>
      </c>
      <c r="J19" s="90">
        <v>0</v>
      </c>
      <c r="K19" s="67">
        <v>0</v>
      </c>
      <c r="L19" s="67">
        <v>0</v>
      </c>
      <c r="M19" s="67">
        <v>0</v>
      </c>
      <c r="N19" s="67">
        <v>0</v>
      </c>
      <c r="O19" s="137">
        <v>0</v>
      </c>
    </row>
    <row r="20" spans="1:15">
      <c r="A20" s="43" t="s">
        <v>31</v>
      </c>
      <c r="B20" s="66">
        <f>SUM(B21:B26)</f>
        <v>1180</v>
      </c>
      <c r="C20" s="89">
        <f>SUM(C21:C26)</f>
        <v>0</v>
      </c>
      <c r="D20" s="66">
        <f t="shared" ref="D20:N20" si="1">SUM(D21:D26)</f>
        <v>499</v>
      </c>
      <c r="E20" s="89">
        <f>SUM(E21:E26)</f>
        <v>0</v>
      </c>
      <c r="F20" s="89">
        <f>SUM(F21:F26)</f>
        <v>0</v>
      </c>
      <c r="G20" s="66">
        <f t="shared" si="1"/>
        <v>18</v>
      </c>
      <c r="H20" s="89">
        <f>SUM(H21:H26)</f>
        <v>0</v>
      </c>
      <c r="I20" s="66">
        <f t="shared" si="1"/>
        <v>380</v>
      </c>
      <c r="J20" s="89">
        <f>SUM(J21:J26)</f>
        <v>0</v>
      </c>
      <c r="K20" s="66">
        <f t="shared" si="1"/>
        <v>76</v>
      </c>
      <c r="L20" s="66">
        <f t="shared" si="1"/>
        <v>1</v>
      </c>
      <c r="M20" s="66">
        <f t="shared" si="1"/>
        <v>186</v>
      </c>
      <c r="N20" s="66">
        <f t="shared" si="1"/>
        <v>20</v>
      </c>
      <c r="O20" s="136">
        <f>SUM(O21:O26)</f>
        <v>0</v>
      </c>
    </row>
    <row r="21" spans="1:15">
      <c r="A21" s="69" t="s">
        <v>21</v>
      </c>
      <c r="B21" s="67">
        <v>245</v>
      </c>
      <c r="C21" s="90">
        <v>0</v>
      </c>
      <c r="D21" s="67">
        <v>191</v>
      </c>
      <c r="E21" s="90">
        <v>0</v>
      </c>
      <c r="F21" s="90">
        <v>0</v>
      </c>
      <c r="G21" s="67">
        <v>1</v>
      </c>
      <c r="H21" s="90">
        <v>0</v>
      </c>
      <c r="I21" s="67">
        <v>16</v>
      </c>
      <c r="J21" s="90">
        <v>0</v>
      </c>
      <c r="K21" s="67">
        <v>3</v>
      </c>
      <c r="L21" s="67">
        <v>0</v>
      </c>
      <c r="M21" s="67">
        <v>28</v>
      </c>
      <c r="N21" s="67">
        <v>6</v>
      </c>
      <c r="O21" s="137">
        <v>0</v>
      </c>
    </row>
    <row r="22" spans="1:15">
      <c r="A22" s="68" t="s">
        <v>22</v>
      </c>
      <c r="B22" s="66">
        <v>162</v>
      </c>
      <c r="C22" s="89">
        <v>0</v>
      </c>
      <c r="D22" s="66">
        <v>68</v>
      </c>
      <c r="E22" s="89">
        <v>0</v>
      </c>
      <c r="F22" s="89">
        <v>0</v>
      </c>
      <c r="G22" s="66">
        <v>0</v>
      </c>
      <c r="H22" s="89">
        <v>0</v>
      </c>
      <c r="I22" s="66">
        <v>31</v>
      </c>
      <c r="J22" s="89">
        <v>0</v>
      </c>
      <c r="K22" s="66">
        <v>15</v>
      </c>
      <c r="L22" s="66">
        <v>0</v>
      </c>
      <c r="M22" s="66">
        <v>34</v>
      </c>
      <c r="N22" s="66">
        <v>14</v>
      </c>
      <c r="O22" s="136">
        <v>0</v>
      </c>
    </row>
    <row r="23" spans="1:15">
      <c r="A23" s="69" t="s">
        <v>32</v>
      </c>
      <c r="B23" s="67">
        <v>116</v>
      </c>
      <c r="C23" s="90">
        <v>0</v>
      </c>
      <c r="D23" s="67">
        <v>20</v>
      </c>
      <c r="E23" s="90">
        <v>0</v>
      </c>
      <c r="F23" s="90">
        <v>0</v>
      </c>
      <c r="G23" s="67">
        <v>13</v>
      </c>
      <c r="H23" s="90">
        <v>0</v>
      </c>
      <c r="I23" s="67">
        <v>30</v>
      </c>
      <c r="J23" s="90">
        <v>0</v>
      </c>
      <c r="K23" s="67">
        <v>1</v>
      </c>
      <c r="L23" s="67">
        <v>0</v>
      </c>
      <c r="M23" s="67">
        <v>52</v>
      </c>
      <c r="N23" s="67">
        <v>0</v>
      </c>
      <c r="O23" s="137">
        <v>0</v>
      </c>
    </row>
    <row r="24" spans="1:15">
      <c r="A24" s="68" t="s">
        <v>23</v>
      </c>
      <c r="B24" s="66">
        <v>295</v>
      </c>
      <c r="C24" s="89">
        <v>0</v>
      </c>
      <c r="D24" s="66">
        <v>104</v>
      </c>
      <c r="E24" s="89">
        <v>0</v>
      </c>
      <c r="F24" s="89">
        <v>0</v>
      </c>
      <c r="G24" s="66">
        <v>0</v>
      </c>
      <c r="H24" s="89">
        <v>0</v>
      </c>
      <c r="I24" s="66">
        <v>159</v>
      </c>
      <c r="J24" s="89">
        <v>0</v>
      </c>
      <c r="K24" s="66">
        <v>1</v>
      </c>
      <c r="L24" s="66">
        <v>0</v>
      </c>
      <c r="M24" s="66">
        <v>31</v>
      </c>
      <c r="N24" s="66">
        <v>0</v>
      </c>
      <c r="O24" s="136">
        <v>0</v>
      </c>
    </row>
    <row r="25" spans="1:15">
      <c r="A25" s="69" t="s">
        <v>24</v>
      </c>
      <c r="B25" s="67">
        <v>170</v>
      </c>
      <c r="C25" s="90">
        <v>0</v>
      </c>
      <c r="D25" s="67">
        <v>50</v>
      </c>
      <c r="E25" s="90">
        <v>0</v>
      </c>
      <c r="F25" s="90">
        <v>0</v>
      </c>
      <c r="G25" s="67">
        <v>0</v>
      </c>
      <c r="H25" s="90">
        <v>0</v>
      </c>
      <c r="I25" s="67">
        <v>62</v>
      </c>
      <c r="J25" s="90">
        <v>0</v>
      </c>
      <c r="K25" s="67">
        <v>52</v>
      </c>
      <c r="L25" s="67">
        <v>1</v>
      </c>
      <c r="M25" s="67">
        <v>5</v>
      </c>
      <c r="N25" s="67">
        <v>0</v>
      </c>
      <c r="O25" s="137">
        <v>0</v>
      </c>
    </row>
    <row r="26" spans="1:15">
      <c r="A26" s="68" t="s">
        <v>25</v>
      </c>
      <c r="B26" s="66">
        <v>192</v>
      </c>
      <c r="C26" s="89">
        <v>0</v>
      </c>
      <c r="D26" s="66">
        <v>66</v>
      </c>
      <c r="E26" s="89">
        <v>0</v>
      </c>
      <c r="F26" s="89">
        <v>0</v>
      </c>
      <c r="G26" s="66">
        <v>4</v>
      </c>
      <c r="H26" s="89">
        <v>0</v>
      </c>
      <c r="I26" s="66">
        <v>82</v>
      </c>
      <c r="J26" s="89">
        <v>0</v>
      </c>
      <c r="K26" s="66">
        <v>4</v>
      </c>
      <c r="L26" s="66">
        <v>0</v>
      </c>
      <c r="M26" s="66">
        <v>36</v>
      </c>
      <c r="N26" s="66">
        <v>0</v>
      </c>
      <c r="O26" s="136">
        <v>0</v>
      </c>
    </row>
    <row r="27" spans="1:15" ht="15" customHeight="1">
      <c r="A27" s="58"/>
      <c r="B27" s="378" t="s">
        <v>95</v>
      </c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</row>
    <row r="28" spans="1:15">
      <c r="A28" s="7" t="s">
        <v>10</v>
      </c>
      <c r="B28" s="89">
        <f>B8*100/$B8</f>
        <v>100</v>
      </c>
      <c r="C28" s="219">
        <f t="shared" ref="C28" si="2">C8*100/$B8</f>
        <v>0</v>
      </c>
      <c r="D28" s="219">
        <f>D8*100/$B8</f>
        <v>77.451994940784175</v>
      </c>
      <c r="E28" s="219">
        <f t="shared" ref="E28:F43" si="3">E8*100/$B8</f>
        <v>0</v>
      </c>
      <c r="F28" s="219">
        <f t="shared" si="3"/>
        <v>0</v>
      </c>
      <c r="G28" s="219">
        <f t="shared" ref="G28:O28" si="4">G8*100/$B8</f>
        <v>0.45992871104978728</v>
      </c>
      <c r="H28" s="219">
        <f t="shared" si="4"/>
        <v>0</v>
      </c>
      <c r="I28" s="219">
        <f t="shared" si="4"/>
        <v>13.280441531562607</v>
      </c>
      <c r="J28" s="219">
        <f t="shared" si="4"/>
        <v>0</v>
      </c>
      <c r="K28" s="219">
        <f t="shared" si="4"/>
        <v>1.667241577555479</v>
      </c>
      <c r="L28" s="219">
        <f t="shared" si="4"/>
        <v>1.011843164309532</v>
      </c>
      <c r="M28" s="219">
        <f t="shared" si="4"/>
        <v>5.7721053236748308</v>
      </c>
      <c r="N28" s="219">
        <f t="shared" si="4"/>
        <v>0.35644475106358514</v>
      </c>
      <c r="O28" s="36">
        <f t="shared" si="4"/>
        <v>0</v>
      </c>
    </row>
    <row r="29" spans="1:15">
      <c r="A29" s="44" t="s">
        <v>30</v>
      </c>
      <c r="B29" s="90">
        <f t="shared" ref="B29:N29" si="5">B9*100/$B9</f>
        <v>100</v>
      </c>
      <c r="C29" s="218">
        <f t="shared" si="5"/>
        <v>0</v>
      </c>
      <c r="D29" s="218">
        <f t="shared" si="5"/>
        <v>82.971930291339632</v>
      </c>
      <c r="E29" s="218">
        <f t="shared" si="3"/>
        <v>0</v>
      </c>
      <c r="F29" s="218">
        <f t="shared" si="3"/>
        <v>0</v>
      </c>
      <c r="G29" s="218">
        <f t="shared" si="5"/>
        <v>0.29266994811760011</v>
      </c>
      <c r="H29" s="218">
        <f t="shared" ref="H29:H43" si="6">H9*100/$B9</f>
        <v>0</v>
      </c>
      <c r="I29" s="218">
        <f t="shared" si="5"/>
        <v>10.309964081415458</v>
      </c>
      <c r="J29" s="218">
        <f t="shared" ref="J29:J43" si="7">J9*100/$B9</f>
        <v>0</v>
      </c>
      <c r="K29" s="218">
        <f t="shared" si="5"/>
        <v>0.91791938273247309</v>
      </c>
      <c r="L29" s="218">
        <f t="shared" si="5"/>
        <v>1.1573766130105094</v>
      </c>
      <c r="M29" s="218">
        <f t="shared" si="5"/>
        <v>4.2038047093255289</v>
      </c>
      <c r="N29" s="218">
        <f t="shared" si="5"/>
        <v>0.14633497405880005</v>
      </c>
      <c r="O29" s="37">
        <f t="shared" ref="O29:O43" si="8">O9*100/$B9</f>
        <v>0</v>
      </c>
    </row>
    <row r="30" spans="1:15">
      <c r="A30" s="68" t="s">
        <v>11</v>
      </c>
      <c r="B30" s="89">
        <f t="shared" ref="B30:N30" si="9">B10*100/$B10</f>
        <v>100</v>
      </c>
      <c r="C30" s="219">
        <f t="shared" si="9"/>
        <v>0</v>
      </c>
      <c r="D30" s="219">
        <f t="shared" si="9"/>
        <v>83.793738489871089</v>
      </c>
      <c r="E30" s="219">
        <f t="shared" si="3"/>
        <v>0</v>
      </c>
      <c r="F30" s="219">
        <f t="shared" si="3"/>
        <v>0</v>
      </c>
      <c r="G30" s="219">
        <f t="shared" si="9"/>
        <v>0</v>
      </c>
      <c r="H30" s="219">
        <f t="shared" si="6"/>
        <v>0</v>
      </c>
      <c r="I30" s="219">
        <f t="shared" si="9"/>
        <v>3.867403314917127</v>
      </c>
      <c r="J30" s="219">
        <f t="shared" si="7"/>
        <v>0</v>
      </c>
      <c r="K30" s="219">
        <f t="shared" si="9"/>
        <v>0</v>
      </c>
      <c r="L30" s="219">
        <f t="shared" si="9"/>
        <v>0.18416206261510129</v>
      </c>
      <c r="M30" s="219">
        <f t="shared" si="9"/>
        <v>12.154696132596685</v>
      </c>
      <c r="N30" s="219">
        <f t="shared" si="9"/>
        <v>0</v>
      </c>
      <c r="O30" s="36">
        <f t="shared" si="8"/>
        <v>0</v>
      </c>
    </row>
    <row r="31" spans="1:15">
      <c r="A31" s="69" t="s">
        <v>12</v>
      </c>
      <c r="B31" s="90">
        <f t="shared" ref="B31:N31" si="10">B11*100/$B11</f>
        <v>100</v>
      </c>
      <c r="C31" s="218">
        <f t="shared" si="10"/>
        <v>0</v>
      </c>
      <c r="D31" s="218">
        <f t="shared" si="10"/>
        <v>87.261146496815286</v>
      </c>
      <c r="E31" s="218">
        <f t="shared" si="3"/>
        <v>0</v>
      </c>
      <c r="F31" s="218">
        <f t="shared" si="3"/>
        <v>0</v>
      </c>
      <c r="G31" s="218">
        <f t="shared" si="10"/>
        <v>3.1847133757961785</v>
      </c>
      <c r="H31" s="218">
        <f t="shared" si="6"/>
        <v>0</v>
      </c>
      <c r="I31" s="218">
        <f t="shared" si="10"/>
        <v>5.0955414012738851</v>
      </c>
      <c r="J31" s="218">
        <f t="shared" si="7"/>
        <v>0</v>
      </c>
      <c r="K31" s="218">
        <f t="shared" si="10"/>
        <v>2.5477707006369426</v>
      </c>
      <c r="L31" s="218">
        <f t="shared" si="10"/>
        <v>0</v>
      </c>
      <c r="M31" s="218">
        <f t="shared" si="10"/>
        <v>1.910828025477707</v>
      </c>
      <c r="N31" s="218">
        <f t="shared" si="10"/>
        <v>0</v>
      </c>
      <c r="O31" s="37">
        <f t="shared" si="8"/>
        <v>0</v>
      </c>
    </row>
    <row r="32" spans="1:15">
      <c r="A32" s="68" t="s">
        <v>13</v>
      </c>
      <c r="B32" s="89">
        <f t="shared" ref="B32:N32" si="11">B12*100/$B12</f>
        <v>100</v>
      </c>
      <c r="C32" s="219">
        <f t="shared" si="11"/>
        <v>0</v>
      </c>
      <c r="D32" s="219">
        <f t="shared" si="11"/>
        <v>83.741429970617048</v>
      </c>
      <c r="E32" s="219">
        <f t="shared" si="3"/>
        <v>0</v>
      </c>
      <c r="F32" s="219">
        <f t="shared" si="3"/>
        <v>0</v>
      </c>
      <c r="G32" s="219">
        <f t="shared" si="11"/>
        <v>0</v>
      </c>
      <c r="H32" s="219">
        <f t="shared" si="6"/>
        <v>0</v>
      </c>
      <c r="I32" s="219">
        <f t="shared" si="11"/>
        <v>6.1704211557296764</v>
      </c>
      <c r="J32" s="219">
        <f t="shared" si="7"/>
        <v>0</v>
      </c>
      <c r="K32" s="219">
        <f t="shared" si="11"/>
        <v>0.19588638589618021</v>
      </c>
      <c r="L32" s="219">
        <f t="shared" si="11"/>
        <v>5.1909892262487753</v>
      </c>
      <c r="M32" s="219">
        <f t="shared" si="11"/>
        <v>4.0156709108716946</v>
      </c>
      <c r="N32" s="219">
        <f t="shared" si="11"/>
        <v>0.68560235063663078</v>
      </c>
      <c r="O32" s="36">
        <f t="shared" si="8"/>
        <v>0</v>
      </c>
    </row>
    <row r="33" spans="1:15">
      <c r="A33" s="69" t="s">
        <v>14</v>
      </c>
      <c r="B33" s="90">
        <f t="shared" ref="B33:N33" si="12">B13*100/$B13</f>
        <v>100</v>
      </c>
      <c r="C33" s="218">
        <f t="shared" si="12"/>
        <v>0</v>
      </c>
      <c r="D33" s="218">
        <f t="shared" si="12"/>
        <v>84.375</v>
      </c>
      <c r="E33" s="218">
        <f t="shared" si="3"/>
        <v>0</v>
      </c>
      <c r="F33" s="218">
        <f t="shared" si="3"/>
        <v>0</v>
      </c>
      <c r="G33" s="218">
        <f t="shared" si="12"/>
        <v>0</v>
      </c>
      <c r="H33" s="218">
        <f t="shared" si="6"/>
        <v>0</v>
      </c>
      <c r="I33" s="218">
        <f t="shared" si="12"/>
        <v>4.166666666666667</v>
      </c>
      <c r="J33" s="218">
        <f t="shared" si="7"/>
        <v>0</v>
      </c>
      <c r="K33" s="218">
        <f t="shared" si="12"/>
        <v>1.0416666666666667</v>
      </c>
      <c r="L33" s="218">
        <f t="shared" si="12"/>
        <v>0</v>
      </c>
      <c r="M33" s="218">
        <f t="shared" si="12"/>
        <v>10.416666666666666</v>
      </c>
      <c r="N33" s="218">
        <f t="shared" si="12"/>
        <v>0</v>
      </c>
      <c r="O33" s="37">
        <f t="shared" si="8"/>
        <v>0</v>
      </c>
    </row>
    <row r="34" spans="1:15">
      <c r="A34" s="68" t="s">
        <v>15</v>
      </c>
      <c r="B34" s="89">
        <f t="shared" ref="B34:N34" si="13">B14*100/$B14</f>
        <v>100</v>
      </c>
      <c r="C34" s="219">
        <f t="shared" si="13"/>
        <v>0</v>
      </c>
      <c r="D34" s="219">
        <f t="shared" si="13"/>
        <v>80.853816300129367</v>
      </c>
      <c r="E34" s="219">
        <f t="shared" si="3"/>
        <v>0</v>
      </c>
      <c r="F34" s="219">
        <f t="shared" si="3"/>
        <v>0</v>
      </c>
      <c r="G34" s="219">
        <f t="shared" si="13"/>
        <v>0</v>
      </c>
      <c r="H34" s="219">
        <f t="shared" si="6"/>
        <v>0</v>
      </c>
      <c r="I34" s="219">
        <f t="shared" si="13"/>
        <v>9.8965071151358348</v>
      </c>
      <c r="J34" s="219">
        <f t="shared" si="7"/>
        <v>0</v>
      </c>
      <c r="K34" s="219">
        <f t="shared" si="13"/>
        <v>2.8460543337645539</v>
      </c>
      <c r="L34" s="219">
        <f t="shared" si="13"/>
        <v>1.3583441138421732</v>
      </c>
      <c r="M34" s="219">
        <f t="shared" si="13"/>
        <v>4.9159120310478652</v>
      </c>
      <c r="N34" s="219">
        <f t="shared" si="13"/>
        <v>0.12936610608020699</v>
      </c>
      <c r="O34" s="36">
        <f t="shared" si="8"/>
        <v>0</v>
      </c>
    </row>
    <row r="35" spans="1:15">
      <c r="A35" s="69" t="s">
        <v>16</v>
      </c>
      <c r="B35" s="90">
        <f t="shared" ref="B35:N35" si="14">B15*100/$B15</f>
        <v>100</v>
      </c>
      <c r="C35" s="218">
        <f t="shared" si="14"/>
        <v>0</v>
      </c>
      <c r="D35" s="218">
        <f t="shared" si="14"/>
        <v>92.997198879551817</v>
      </c>
      <c r="E35" s="218">
        <f t="shared" si="3"/>
        <v>0</v>
      </c>
      <c r="F35" s="218">
        <f t="shared" si="3"/>
        <v>0</v>
      </c>
      <c r="G35" s="218">
        <f t="shared" si="14"/>
        <v>1.1204481792717087</v>
      </c>
      <c r="H35" s="218">
        <f t="shared" si="6"/>
        <v>0</v>
      </c>
      <c r="I35" s="218">
        <f t="shared" si="14"/>
        <v>3.5014005602240896</v>
      </c>
      <c r="J35" s="218">
        <f t="shared" si="7"/>
        <v>0</v>
      </c>
      <c r="K35" s="218">
        <f t="shared" si="14"/>
        <v>0.28011204481792717</v>
      </c>
      <c r="L35" s="218">
        <f t="shared" si="14"/>
        <v>1.1204481792717087</v>
      </c>
      <c r="M35" s="218">
        <f t="shared" si="14"/>
        <v>0.84033613445378152</v>
      </c>
      <c r="N35" s="218">
        <f t="shared" si="14"/>
        <v>0.14005602240896359</v>
      </c>
      <c r="O35" s="37">
        <f t="shared" si="8"/>
        <v>0</v>
      </c>
    </row>
    <row r="36" spans="1:15">
      <c r="A36" s="68" t="s">
        <v>17</v>
      </c>
      <c r="B36" s="89">
        <f t="shared" ref="B36:N36" si="15">B16*100/$B16</f>
        <v>100</v>
      </c>
      <c r="C36" s="219">
        <f t="shared" si="15"/>
        <v>0</v>
      </c>
      <c r="D36" s="219">
        <f t="shared" si="15"/>
        <v>92.907801418439718</v>
      </c>
      <c r="E36" s="219">
        <f t="shared" si="3"/>
        <v>0</v>
      </c>
      <c r="F36" s="219">
        <f t="shared" si="3"/>
        <v>0</v>
      </c>
      <c r="G36" s="219">
        <f t="shared" si="15"/>
        <v>0</v>
      </c>
      <c r="H36" s="219">
        <f t="shared" si="6"/>
        <v>0</v>
      </c>
      <c r="I36" s="219">
        <f t="shared" si="15"/>
        <v>4.7281323877068555</v>
      </c>
      <c r="J36" s="219">
        <f t="shared" si="7"/>
        <v>0</v>
      </c>
      <c r="K36" s="219">
        <f t="shared" si="15"/>
        <v>0</v>
      </c>
      <c r="L36" s="219">
        <f t="shared" si="15"/>
        <v>0.94562647754137119</v>
      </c>
      <c r="M36" s="219">
        <f t="shared" si="15"/>
        <v>1.1820330969267139</v>
      </c>
      <c r="N36" s="219">
        <f t="shared" si="15"/>
        <v>0.2364066193853428</v>
      </c>
      <c r="O36" s="36">
        <f t="shared" si="8"/>
        <v>0</v>
      </c>
    </row>
    <row r="37" spans="1:15">
      <c r="A37" s="69" t="s">
        <v>18</v>
      </c>
      <c r="B37" s="90">
        <f t="shared" ref="B37:N37" si="16">B17*100/$B17</f>
        <v>100</v>
      </c>
      <c r="C37" s="218">
        <f t="shared" si="16"/>
        <v>0</v>
      </c>
      <c r="D37" s="218">
        <f t="shared" si="16"/>
        <v>90.521628498727736</v>
      </c>
      <c r="E37" s="218">
        <f t="shared" si="3"/>
        <v>0</v>
      </c>
      <c r="F37" s="218">
        <f t="shared" si="3"/>
        <v>0</v>
      </c>
      <c r="G37" s="218">
        <f t="shared" si="16"/>
        <v>0.2544529262086514</v>
      </c>
      <c r="H37" s="218">
        <f t="shared" si="6"/>
        <v>0</v>
      </c>
      <c r="I37" s="218">
        <f t="shared" si="16"/>
        <v>7.4427480916030531</v>
      </c>
      <c r="J37" s="218">
        <f t="shared" si="7"/>
        <v>0</v>
      </c>
      <c r="K37" s="218">
        <f t="shared" si="16"/>
        <v>0.69974554707379133</v>
      </c>
      <c r="L37" s="218">
        <f t="shared" si="16"/>
        <v>0</v>
      </c>
      <c r="M37" s="218">
        <f t="shared" si="16"/>
        <v>1.0814249363867685</v>
      </c>
      <c r="N37" s="218">
        <f t="shared" si="16"/>
        <v>0</v>
      </c>
      <c r="O37" s="37">
        <f t="shared" si="8"/>
        <v>0</v>
      </c>
    </row>
    <row r="38" spans="1:15">
      <c r="A38" s="68" t="s">
        <v>19</v>
      </c>
      <c r="B38" s="89">
        <f t="shared" ref="B38:N38" si="17">B18*100/$B18</f>
        <v>100</v>
      </c>
      <c r="C38" s="219">
        <f t="shared" si="17"/>
        <v>0</v>
      </c>
      <c r="D38" s="219">
        <f t="shared" si="17"/>
        <v>66.498559077809801</v>
      </c>
      <c r="E38" s="219">
        <f t="shared" si="3"/>
        <v>0</v>
      </c>
      <c r="F38" s="219">
        <f t="shared" si="3"/>
        <v>0</v>
      </c>
      <c r="G38" s="219">
        <f t="shared" si="17"/>
        <v>0.36023054755043227</v>
      </c>
      <c r="H38" s="219">
        <f t="shared" si="6"/>
        <v>0</v>
      </c>
      <c r="I38" s="219">
        <f t="shared" si="17"/>
        <v>26.152737752161382</v>
      </c>
      <c r="J38" s="219">
        <f t="shared" si="7"/>
        <v>0</v>
      </c>
      <c r="K38" s="219">
        <f t="shared" si="17"/>
        <v>0.36023054755043227</v>
      </c>
      <c r="L38" s="219">
        <f t="shared" si="17"/>
        <v>0</v>
      </c>
      <c r="M38" s="219">
        <f t="shared" si="17"/>
        <v>6.6282420749279538</v>
      </c>
      <c r="N38" s="219">
        <f t="shared" si="17"/>
        <v>0</v>
      </c>
      <c r="O38" s="36">
        <f t="shared" si="8"/>
        <v>0</v>
      </c>
    </row>
    <row r="39" spans="1:15">
      <c r="A39" s="69" t="s">
        <v>20</v>
      </c>
      <c r="B39" s="90">
        <f t="shared" ref="B39:N39" si="18">B19*100/$B19</f>
        <v>100</v>
      </c>
      <c r="C39" s="218">
        <f t="shared" si="18"/>
        <v>0</v>
      </c>
      <c r="D39" s="218">
        <f t="shared" si="18"/>
        <v>98.245614035087726</v>
      </c>
      <c r="E39" s="218">
        <f t="shared" si="3"/>
        <v>0</v>
      </c>
      <c r="F39" s="218">
        <f t="shared" si="3"/>
        <v>0</v>
      </c>
      <c r="G39" s="218">
        <f t="shared" si="18"/>
        <v>0</v>
      </c>
      <c r="H39" s="218">
        <f t="shared" si="6"/>
        <v>0</v>
      </c>
      <c r="I39" s="218">
        <f t="shared" si="18"/>
        <v>1.7543859649122806</v>
      </c>
      <c r="J39" s="218">
        <f t="shared" si="7"/>
        <v>0</v>
      </c>
      <c r="K39" s="218">
        <f t="shared" si="18"/>
        <v>0</v>
      </c>
      <c r="L39" s="218">
        <f t="shared" si="18"/>
        <v>0</v>
      </c>
      <c r="M39" s="218">
        <f t="shared" si="18"/>
        <v>0</v>
      </c>
      <c r="N39" s="218">
        <f t="shared" si="18"/>
        <v>0</v>
      </c>
      <c r="O39" s="37">
        <f t="shared" si="8"/>
        <v>0</v>
      </c>
    </row>
    <row r="40" spans="1:15">
      <c r="A40" s="43" t="s">
        <v>31</v>
      </c>
      <c r="B40" s="89">
        <f t="shared" ref="B40:N40" si="19">B20*100/$B20</f>
        <v>100</v>
      </c>
      <c r="C40" s="219">
        <f t="shared" si="19"/>
        <v>0</v>
      </c>
      <c r="D40" s="219">
        <f t="shared" si="19"/>
        <v>42.288135593220339</v>
      </c>
      <c r="E40" s="219">
        <f t="shared" si="3"/>
        <v>0</v>
      </c>
      <c r="F40" s="219">
        <f t="shared" si="3"/>
        <v>0</v>
      </c>
      <c r="G40" s="219">
        <f t="shared" si="19"/>
        <v>1.5254237288135593</v>
      </c>
      <c r="H40" s="219">
        <f t="shared" si="6"/>
        <v>0</v>
      </c>
      <c r="I40" s="219">
        <f t="shared" si="19"/>
        <v>32.203389830508478</v>
      </c>
      <c r="J40" s="219">
        <f t="shared" si="7"/>
        <v>0</v>
      </c>
      <c r="K40" s="219">
        <f t="shared" si="19"/>
        <v>6.4406779661016946</v>
      </c>
      <c r="L40" s="219">
        <f t="shared" si="19"/>
        <v>8.4745762711864403E-2</v>
      </c>
      <c r="M40" s="219">
        <f t="shared" si="19"/>
        <v>15.76271186440678</v>
      </c>
      <c r="N40" s="219">
        <f t="shared" si="19"/>
        <v>1.6949152542372881</v>
      </c>
      <c r="O40" s="36">
        <f t="shared" si="8"/>
        <v>0</v>
      </c>
    </row>
    <row r="41" spans="1:15">
      <c r="A41" s="69" t="s">
        <v>21</v>
      </c>
      <c r="B41" s="90">
        <f t="shared" ref="B41:N41" si="20">B21*100/$B21</f>
        <v>100</v>
      </c>
      <c r="C41" s="218">
        <f t="shared" si="20"/>
        <v>0</v>
      </c>
      <c r="D41" s="218">
        <f t="shared" si="20"/>
        <v>77.959183673469383</v>
      </c>
      <c r="E41" s="218">
        <f t="shared" si="3"/>
        <v>0</v>
      </c>
      <c r="F41" s="218">
        <f t="shared" si="3"/>
        <v>0</v>
      </c>
      <c r="G41" s="218">
        <f t="shared" si="20"/>
        <v>0.40816326530612246</v>
      </c>
      <c r="H41" s="218">
        <f t="shared" si="6"/>
        <v>0</v>
      </c>
      <c r="I41" s="218">
        <f t="shared" si="20"/>
        <v>6.5306122448979593</v>
      </c>
      <c r="J41" s="218">
        <f t="shared" si="7"/>
        <v>0</v>
      </c>
      <c r="K41" s="218">
        <f t="shared" si="20"/>
        <v>1.2244897959183674</v>
      </c>
      <c r="L41" s="218">
        <f t="shared" si="20"/>
        <v>0</v>
      </c>
      <c r="M41" s="218">
        <f t="shared" si="20"/>
        <v>11.428571428571429</v>
      </c>
      <c r="N41" s="218">
        <f t="shared" si="20"/>
        <v>2.4489795918367347</v>
      </c>
      <c r="O41" s="37">
        <f t="shared" si="8"/>
        <v>0</v>
      </c>
    </row>
    <row r="42" spans="1:15">
      <c r="A42" s="68" t="s">
        <v>22</v>
      </c>
      <c r="B42" s="89">
        <f t="shared" ref="B42:N42" si="21">B22*100/$B22</f>
        <v>100</v>
      </c>
      <c r="C42" s="219">
        <f t="shared" si="21"/>
        <v>0</v>
      </c>
      <c r="D42" s="219">
        <f t="shared" si="21"/>
        <v>41.97530864197531</v>
      </c>
      <c r="E42" s="219">
        <f t="shared" si="3"/>
        <v>0</v>
      </c>
      <c r="F42" s="219">
        <f t="shared" si="3"/>
        <v>0</v>
      </c>
      <c r="G42" s="219">
        <f t="shared" si="21"/>
        <v>0</v>
      </c>
      <c r="H42" s="219">
        <f t="shared" si="6"/>
        <v>0</v>
      </c>
      <c r="I42" s="219">
        <f t="shared" si="21"/>
        <v>19.135802469135804</v>
      </c>
      <c r="J42" s="219">
        <f t="shared" si="7"/>
        <v>0</v>
      </c>
      <c r="K42" s="219">
        <f t="shared" si="21"/>
        <v>9.2592592592592595</v>
      </c>
      <c r="L42" s="219">
        <f t="shared" si="21"/>
        <v>0</v>
      </c>
      <c r="M42" s="219">
        <f t="shared" si="21"/>
        <v>20.987654320987655</v>
      </c>
      <c r="N42" s="219">
        <f t="shared" si="21"/>
        <v>8.6419753086419746</v>
      </c>
      <c r="O42" s="36">
        <f t="shared" si="8"/>
        <v>0</v>
      </c>
    </row>
    <row r="43" spans="1:15">
      <c r="A43" s="69" t="s">
        <v>32</v>
      </c>
      <c r="B43" s="90">
        <f t="shared" ref="B43:N43" si="22">B23*100/$B23</f>
        <v>100</v>
      </c>
      <c r="C43" s="218">
        <f t="shared" si="22"/>
        <v>0</v>
      </c>
      <c r="D43" s="218">
        <f t="shared" si="22"/>
        <v>17.241379310344829</v>
      </c>
      <c r="E43" s="218">
        <f t="shared" si="3"/>
        <v>0</v>
      </c>
      <c r="F43" s="218">
        <f t="shared" si="3"/>
        <v>0</v>
      </c>
      <c r="G43" s="218">
        <f t="shared" si="22"/>
        <v>11.206896551724139</v>
      </c>
      <c r="H43" s="218">
        <f t="shared" si="6"/>
        <v>0</v>
      </c>
      <c r="I43" s="218">
        <f t="shared" si="22"/>
        <v>25.862068965517242</v>
      </c>
      <c r="J43" s="218">
        <f t="shared" si="7"/>
        <v>0</v>
      </c>
      <c r="K43" s="218">
        <f t="shared" si="22"/>
        <v>0.86206896551724133</v>
      </c>
      <c r="L43" s="218">
        <f t="shared" si="22"/>
        <v>0</v>
      </c>
      <c r="M43" s="218">
        <f t="shared" si="22"/>
        <v>44.827586206896555</v>
      </c>
      <c r="N43" s="218">
        <f t="shared" si="22"/>
        <v>0</v>
      </c>
      <c r="O43" s="37">
        <f t="shared" si="8"/>
        <v>0</v>
      </c>
    </row>
    <row r="44" spans="1:15">
      <c r="A44" s="68" t="s">
        <v>23</v>
      </c>
      <c r="B44" s="89">
        <f t="shared" ref="B44:O46" si="23">B24*100/$B24</f>
        <v>100</v>
      </c>
      <c r="C44" s="219">
        <f t="shared" ref="C44" si="24">C24*100/$B24</f>
        <v>0</v>
      </c>
      <c r="D44" s="219">
        <f t="shared" si="23"/>
        <v>35.254237288135592</v>
      </c>
      <c r="E44" s="219">
        <f t="shared" si="23"/>
        <v>0</v>
      </c>
      <c r="F44" s="219">
        <f t="shared" si="23"/>
        <v>0</v>
      </c>
      <c r="G44" s="219">
        <f t="shared" si="23"/>
        <v>0</v>
      </c>
      <c r="H44" s="219">
        <f t="shared" si="23"/>
        <v>0</v>
      </c>
      <c r="I44" s="219">
        <f t="shared" si="23"/>
        <v>53.898305084745765</v>
      </c>
      <c r="J44" s="219">
        <f t="shared" si="23"/>
        <v>0</v>
      </c>
      <c r="K44" s="219">
        <f t="shared" si="23"/>
        <v>0.33898305084745761</v>
      </c>
      <c r="L44" s="219">
        <f t="shared" si="23"/>
        <v>0</v>
      </c>
      <c r="M44" s="219">
        <f t="shared" si="23"/>
        <v>10.508474576271187</v>
      </c>
      <c r="N44" s="219">
        <f t="shared" si="23"/>
        <v>0</v>
      </c>
      <c r="O44" s="36">
        <f t="shared" si="23"/>
        <v>0</v>
      </c>
    </row>
    <row r="45" spans="1:15">
      <c r="A45" s="69" t="s">
        <v>24</v>
      </c>
      <c r="B45" s="90">
        <f t="shared" ref="B45:N45" si="25">B25*100/$B25</f>
        <v>100</v>
      </c>
      <c r="C45" s="218">
        <f t="shared" si="25"/>
        <v>0</v>
      </c>
      <c r="D45" s="218">
        <f t="shared" si="25"/>
        <v>29.411764705882351</v>
      </c>
      <c r="E45" s="218">
        <f t="shared" si="23"/>
        <v>0</v>
      </c>
      <c r="F45" s="218">
        <f t="shared" si="23"/>
        <v>0</v>
      </c>
      <c r="G45" s="218">
        <f t="shared" si="25"/>
        <v>0</v>
      </c>
      <c r="H45" s="218">
        <f t="shared" si="23"/>
        <v>0</v>
      </c>
      <c r="I45" s="218">
        <f t="shared" si="25"/>
        <v>36.470588235294116</v>
      </c>
      <c r="J45" s="218">
        <f t="shared" si="23"/>
        <v>0</v>
      </c>
      <c r="K45" s="218">
        <f t="shared" si="25"/>
        <v>30.588235294117649</v>
      </c>
      <c r="L45" s="218">
        <f t="shared" si="25"/>
        <v>0.58823529411764708</v>
      </c>
      <c r="M45" s="218">
        <f t="shared" si="25"/>
        <v>2.9411764705882355</v>
      </c>
      <c r="N45" s="218">
        <f t="shared" si="25"/>
        <v>0</v>
      </c>
      <c r="O45" s="37">
        <f t="shared" si="23"/>
        <v>0</v>
      </c>
    </row>
    <row r="46" spans="1:15">
      <c r="A46" s="68" t="s">
        <v>25</v>
      </c>
      <c r="B46" s="89">
        <f t="shared" ref="B46:N46" si="26">B26*100/$B26</f>
        <v>100</v>
      </c>
      <c r="C46" s="219">
        <f t="shared" si="26"/>
        <v>0</v>
      </c>
      <c r="D46" s="219">
        <f t="shared" si="26"/>
        <v>34.375</v>
      </c>
      <c r="E46" s="219">
        <f t="shared" si="23"/>
        <v>0</v>
      </c>
      <c r="F46" s="219">
        <f t="shared" si="23"/>
        <v>0</v>
      </c>
      <c r="G46" s="219">
        <f t="shared" si="26"/>
        <v>2.0833333333333335</v>
      </c>
      <c r="H46" s="219">
        <f t="shared" si="23"/>
        <v>0</v>
      </c>
      <c r="I46" s="219">
        <f t="shared" si="26"/>
        <v>42.708333333333336</v>
      </c>
      <c r="J46" s="219">
        <f t="shared" si="23"/>
        <v>0</v>
      </c>
      <c r="K46" s="219">
        <f t="shared" si="26"/>
        <v>2.0833333333333335</v>
      </c>
      <c r="L46" s="219">
        <f t="shared" si="26"/>
        <v>0</v>
      </c>
      <c r="M46" s="219">
        <f t="shared" si="26"/>
        <v>18.75</v>
      </c>
      <c r="N46" s="219">
        <f t="shared" si="26"/>
        <v>0</v>
      </c>
      <c r="O46" s="36">
        <f t="shared" si="23"/>
        <v>0</v>
      </c>
    </row>
    <row r="47" spans="1:15" ht="20" customHeight="1">
      <c r="A47" s="340" t="s">
        <v>304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</row>
  </sheetData>
  <mergeCells count="6">
    <mergeCell ref="A47:O47"/>
    <mergeCell ref="B5:B6"/>
    <mergeCell ref="A5:A6"/>
    <mergeCell ref="B27:O27"/>
    <mergeCell ref="B7:O7"/>
    <mergeCell ref="C5:O5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A47" sqref="A47:XFD47"/>
    </sheetView>
  </sheetViews>
  <sheetFormatPr baseColWidth="10" defaultColWidth="10.81640625" defaultRowHeight="14"/>
  <cols>
    <col min="1" max="1" width="24.54296875" style="1" customWidth="1"/>
    <col min="2" max="15" width="14.1796875" style="1" customWidth="1"/>
    <col min="16" max="16384" width="10.81640625" style="1"/>
  </cols>
  <sheetData>
    <row r="1" spans="1:15" s="15" customFormat="1" ht="20.149999999999999" customHeight="1">
      <c r="A1" s="35" t="s">
        <v>0</v>
      </c>
    </row>
    <row r="2" spans="1:15" s="15" customFormat="1" ht="14.5" customHeight="1">
      <c r="A2" s="26"/>
    </row>
    <row r="3" spans="1:15" s="15" customFormat="1" ht="14.5" customHeight="1">
      <c r="A3" s="54" t="s">
        <v>255</v>
      </c>
    </row>
    <row r="4" spans="1:15" s="15" customFormat="1" ht="14.5" customHeight="1"/>
    <row r="5" spans="1:15">
      <c r="A5" s="380" t="s">
        <v>29</v>
      </c>
      <c r="B5" s="380" t="s">
        <v>2</v>
      </c>
      <c r="C5" s="380" t="s">
        <v>51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</row>
    <row r="6" spans="1:15" ht="40" customHeight="1">
      <c r="A6" s="380"/>
      <c r="B6" s="380"/>
      <c r="C6" s="96" t="s">
        <v>146</v>
      </c>
      <c r="D6" s="96" t="s">
        <v>52</v>
      </c>
      <c r="E6" s="96" t="s">
        <v>98</v>
      </c>
      <c r="F6" s="96" t="s">
        <v>96</v>
      </c>
      <c r="G6" s="96" t="s">
        <v>47</v>
      </c>
      <c r="H6" s="96" t="s">
        <v>97</v>
      </c>
      <c r="I6" s="96" t="s">
        <v>48</v>
      </c>
      <c r="J6" s="236" t="s">
        <v>303</v>
      </c>
      <c r="K6" s="236" t="s">
        <v>49</v>
      </c>
      <c r="L6" s="236" t="s">
        <v>50</v>
      </c>
      <c r="M6" s="236" t="s">
        <v>301</v>
      </c>
      <c r="N6" s="236" t="s">
        <v>302</v>
      </c>
      <c r="O6" s="96" t="s">
        <v>9</v>
      </c>
    </row>
    <row r="7" spans="1:15" ht="15" customHeight="1">
      <c r="A7" s="58"/>
      <c r="B7" s="378" t="s">
        <v>5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</row>
    <row r="8" spans="1:15">
      <c r="A8" s="7" t="s">
        <v>10</v>
      </c>
      <c r="B8" s="66">
        <f>SUM(B10:B19,B21:B26)</f>
        <v>9370</v>
      </c>
      <c r="C8" s="89">
        <f t="shared" ref="C8:O8" si="0">SUM(C10:C19,C21:C26)</f>
        <v>0</v>
      </c>
      <c r="D8" s="89">
        <f t="shared" si="0"/>
        <v>5150</v>
      </c>
      <c r="E8" s="89">
        <f t="shared" si="0"/>
        <v>0</v>
      </c>
      <c r="F8" s="89">
        <f t="shared" si="0"/>
        <v>0</v>
      </c>
      <c r="G8" s="89">
        <f t="shared" si="0"/>
        <v>1998</v>
      </c>
      <c r="H8" s="89">
        <f t="shared" si="0"/>
        <v>0</v>
      </c>
      <c r="I8" s="89">
        <f t="shared" si="0"/>
        <v>1085</v>
      </c>
      <c r="J8" s="89">
        <f t="shared" si="0"/>
        <v>5</v>
      </c>
      <c r="K8" s="89">
        <f t="shared" si="0"/>
        <v>72</v>
      </c>
      <c r="L8" s="89">
        <f t="shared" si="0"/>
        <v>159</v>
      </c>
      <c r="M8" s="89">
        <f t="shared" si="0"/>
        <v>893</v>
      </c>
      <c r="N8" s="89">
        <f t="shared" si="0"/>
        <v>8</v>
      </c>
      <c r="O8" s="89">
        <f t="shared" si="0"/>
        <v>0</v>
      </c>
    </row>
    <row r="9" spans="1:15">
      <c r="A9" s="44" t="s">
        <v>30</v>
      </c>
      <c r="B9" s="67">
        <f>SUM(B10:B19)</f>
        <v>9120</v>
      </c>
      <c r="C9" s="90">
        <f t="shared" ref="C9:O9" si="1">SUM(C10:C19)</f>
        <v>0</v>
      </c>
      <c r="D9" s="90">
        <f t="shared" si="1"/>
        <v>4976</v>
      </c>
      <c r="E9" s="90">
        <f t="shared" si="1"/>
        <v>0</v>
      </c>
      <c r="F9" s="90">
        <f t="shared" si="1"/>
        <v>0</v>
      </c>
      <c r="G9" s="90">
        <f t="shared" si="1"/>
        <v>1995</v>
      </c>
      <c r="H9" s="90">
        <f t="shared" si="1"/>
        <v>0</v>
      </c>
      <c r="I9" s="90">
        <f t="shared" si="1"/>
        <v>1053</v>
      </c>
      <c r="J9" s="90">
        <f t="shared" si="1"/>
        <v>5</v>
      </c>
      <c r="K9" s="90">
        <f t="shared" si="1"/>
        <v>71</v>
      </c>
      <c r="L9" s="90">
        <f t="shared" si="1"/>
        <v>159</v>
      </c>
      <c r="M9" s="90">
        <f t="shared" si="1"/>
        <v>853</v>
      </c>
      <c r="N9" s="90">
        <f t="shared" si="1"/>
        <v>8</v>
      </c>
      <c r="O9" s="90">
        <f t="shared" si="1"/>
        <v>0</v>
      </c>
    </row>
    <row r="10" spans="1:15" ht="14.15" customHeight="1">
      <c r="A10" s="68" t="s">
        <v>11</v>
      </c>
      <c r="B10" s="66">
        <f>SUM(C10:O10)</f>
        <v>24</v>
      </c>
      <c r="C10" s="89">
        <v>0</v>
      </c>
      <c r="D10" s="89">
        <v>20</v>
      </c>
      <c r="E10" s="89">
        <v>0</v>
      </c>
      <c r="F10" s="89">
        <v>0</v>
      </c>
      <c r="G10" s="89">
        <v>0</v>
      </c>
      <c r="H10" s="89">
        <v>0</v>
      </c>
      <c r="I10" s="89">
        <v>3</v>
      </c>
      <c r="J10" s="89">
        <v>0</v>
      </c>
      <c r="K10" s="89">
        <v>0</v>
      </c>
      <c r="L10" s="89">
        <v>0</v>
      </c>
      <c r="M10" s="89">
        <v>1</v>
      </c>
      <c r="N10" s="89">
        <v>0</v>
      </c>
      <c r="O10" s="89">
        <v>0</v>
      </c>
    </row>
    <row r="11" spans="1:15" ht="14.15" customHeight="1">
      <c r="A11" s="69" t="s">
        <v>12</v>
      </c>
      <c r="B11" s="67">
        <f t="shared" ref="B11:B26" si="2">SUM(C11:O11)</f>
        <v>35</v>
      </c>
      <c r="C11" s="90">
        <v>0</v>
      </c>
      <c r="D11" s="90">
        <v>31</v>
      </c>
      <c r="E11" s="90">
        <v>0</v>
      </c>
      <c r="F11" s="90">
        <v>0</v>
      </c>
      <c r="G11" s="90">
        <v>0</v>
      </c>
      <c r="H11" s="90">
        <v>0</v>
      </c>
      <c r="I11" s="90">
        <v>4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</row>
    <row r="12" spans="1:15" ht="14.15" customHeight="1">
      <c r="A12" s="68" t="s">
        <v>13</v>
      </c>
      <c r="B12" s="66">
        <f t="shared" si="2"/>
        <v>507</v>
      </c>
      <c r="C12" s="89">
        <v>0</v>
      </c>
      <c r="D12" s="89">
        <v>286</v>
      </c>
      <c r="E12" s="89">
        <v>0</v>
      </c>
      <c r="F12" s="89">
        <v>0</v>
      </c>
      <c r="G12" s="89">
        <v>0</v>
      </c>
      <c r="H12" s="89">
        <v>0</v>
      </c>
      <c r="I12" s="89">
        <v>59</v>
      </c>
      <c r="J12" s="89">
        <v>1</v>
      </c>
      <c r="K12" s="89">
        <v>3</v>
      </c>
      <c r="L12" s="89">
        <v>141</v>
      </c>
      <c r="M12" s="89">
        <v>17</v>
      </c>
      <c r="N12" s="89">
        <v>0</v>
      </c>
      <c r="O12" s="89">
        <v>0</v>
      </c>
    </row>
    <row r="13" spans="1:15">
      <c r="A13" s="69" t="s">
        <v>14</v>
      </c>
      <c r="B13" s="67">
        <f t="shared" si="2"/>
        <v>19</v>
      </c>
      <c r="C13" s="90">
        <v>0</v>
      </c>
      <c r="D13" s="90">
        <v>15</v>
      </c>
      <c r="E13" s="90">
        <v>0</v>
      </c>
      <c r="F13" s="90">
        <v>0</v>
      </c>
      <c r="G13" s="90">
        <v>0</v>
      </c>
      <c r="H13" s="90">
        <v>0</v>
      </c>
      <c r="I13" s="90">
        <v>3</v>
      </c>
      <c r="J13" s="90">
        <v>0</v>
      </c>
      <c r="K13" s="90">
        <v>0</v>
      </c>
      <c r="L13" s="90">
        <v>0</v>
      </c>
      <c r="M13" s="90">
        <v>1</v>
      </c>
      <c r="N13" s="90">
        <v>0</v>
      </c>
      <c r="O13" s="90">
        <v>0</v>
      </c>
    </row>
    <row r="14" spans="1:15">
      <c r="A14" s="68" t="s">
        <v>15</v>
      </c>
      <c r="B14" s="66">
        <f t="shared" si="2"/>
        <v>2537</v>
      </c>
      <c r="C14" s="89">
        <v>0</v>
      </c>
      <c r="D14" s="89">
        <v>1928</v>
      </c>
      <c r="E14" s="89">
        <v>0</v>
      </c>
      <c r="F14" s="89">
        <v>0</v>
      </c>
      <c r="G14" s="89">
        <v>0</v>
      </c>
      <c r="H14" s="89">
        <v>0</v>
      </c>
      <c r="I14" s="89">
        <v>168</v>
      </c>
      <c r="J14" s="89">
        <v>4</v>
      </c>
      <c r="K14" s="89">
        <v>24</v>
      </c>
      <c r="L14" s="89">
        <v>4</v>
      </c>
      <c r="M14" s="89">
        <v>406</v>
      </c>
      <c r="N14" s="89">
        <v>3</v>
      </c>
      <c r="O14" s="89">
        <v>0</v>
      </c>
    </row>
    <row r="15" spans="1:15">
      <c r="A15" s="69" t="s">
        <v>16</v>
      </c>
      <c r="B15" s="67">
        <f t="shared" si="2"/>
        <v>471</v>
      </c>
      <c r="C15" s="90">
        <v>0</v>
      </c>
      <c r="D15" s="90">
        <v>394</v>
      </c>
      <c r="E15" s="90">
        <v>0</v>
      </c>
      <c r="F15" s="90">
        <v>0</v>
      </c>
      <c r="G15" s="90">
        <v>5</v>
      </c>
      <c r="H15" s="90">
        <v>0</v>
      </c>
      <c r="I15" s="90">
        <v>60</v>
      </c>
      <c r="J15" s="90">
        <v>0</v>
      </c>
      <c r="K15" s="90">
        <v>3</v>
      </c>
      <c r="L15" s="90">
        <v>3</v>
      </c>
      <c r="M15" s="90">
        <v>3</v>
      </c>
      <c r="N15" s="90">
        <v>3</v>
      </c>
      <c r="O15" s="90">
        <v>0</v>
      </c>
    </row>
    <row r="16" spans="1:15">
      <c r="A16" s="68" t="s">
        <v>17</v>
      </c>
      <c r="B16" s="66">
        <f t="shared" si="2"/>
        <v>703</v>
      </c>
      <c r="C16" s="89">
        <v>0</v>
      </c>
      <c r="D16" s="89">
        <v>360</v>
      </c>
      <c r="E16" s="89">
        <v>0</v>
      </c>
      <c r="F16" s="89">
        <v>0</v>
      </c>
      <c r="G16" s="89">
        <v>2</v>
      </c>
      <c r="H16" s="89">
        <v>0</v>
      </c>
      <c r="I16" s="89">
        <v>49</v>
      </c>
      <c r="J16" s="89">
        <v>0</v>
      </c>
      <c r="K16" s="89">
        <v>24</v>
      </c>
      <c r="L16" s="89">
        <v>10</v>
      </c>
      <c r="M16" s="89">
        <v>256</v>
      </c>
      <c r="N16" s="89">
        <v>2</v>
      </c>
      <c r="O16" s="89">
        <v>0</v>
      </c>
    </row>
    <row r="17" spans="1:15">
      <c r="A17" s="69" t="s">
        <v>18</v>
      </c>
      <c r="B17" s="67">
        <f t="shared" si="2"/>
        <v>1847</v>
      </c>
      <c r="C17" s="90">
        <v>0</v>
      </c>
      <c r="D17" s="90">
        <v>1729</v>
      </c>
      <c r="E17" s="90">
        <v>0</v>
      </c>
      <c r="F17" s="90">
        <v>0</v>
      </c>
      <c r="G17" s="90">
        <v>11</v>
      </c>
      <c r="H17" s="90">
        <v>0</v>
      </c>
      <c r="I17" s="90">
        <v>87</v>
      </c>
      <c r="J17" s="90">
        <v>0</v>
      </c>
      <c r="K17" s="90">
        <v>7</v>
      </c>
      <c r="L17" s="90">
        <v>1</v>
      </c>
      <c r="M17" s="90">
        <v>12</v>
      </c>
      <c r="N17" s="90">
        <v>0</v>
      </c>
      <c r="O17" s="90">
        <v>0</v>
      </c>
    </row>
    <row r="18" spans="1:15">
      <c r="A18" s="68" t="s">
        <v>19</v>
      </c>
      <c r="B18" s="66">
        <f t="shared" si="2"/>
        <v>2770</v>
      </c>
      <c r="C18" s="89">
        <v>0</v>
      </c>
      <c r="D18" s="89">
        <v>158</v>
      </c>
      <c r="E18" s="89">
        <v>0</v>
      </c>
      <c r="F18" s="89">
        <v>0</v>
      </c>
      <c r="G18" s="89">
        <v>1963</v>
      </c>
      <c r="H18" s="89">
        <v>0</v>
      </c>
      <c r="I18" s="89">
        <v>617</v>
      </c>
      <c r="J18" s="89">
        <v>0</v>
      </c>
      <c r="K18" s="89">
        <v>0</v>
      </c>
      <c r="L18" s="89">
        <v>0</v>
      </c>
      <c r="M18" s="89">
        <v>32</v>
      </c>
      <c r="N18" s="89">
        <v>0</v>
      </c>
      <c r="O18" s="89">
        <v>0</v>
      </c>
    </row>
    <row r="19" spans="1:15">
      <c r="A19" s="69" t="s">
        <v>20</v>
      </c>
      <c r="B19" s="67">
        <f t="shared" si="2"/>
        <v>207</v>
      </c>
      <c r="C19" s="90">
        <v>0</v>
      </c>
      <c r="D19" s="90">
        <v>55</v>
      </c>
      <c r="E19" s="90">
        <v>0</v>
      </c>
      <c r="F19" s="90">
        <v>0</v>
      </c>
      <c r="G19" s="90">
        <v>14</v>
      </c>
      <c r="H19" s="90">
        <v>0</v>
      </c>
      <c r="I19" s="90">
        <v>3</v>
      </c>
      <c r="J19" s="90">
        <v>0</v>
      </c>
      <c r="K19" s="90">
        <v>10</v>
      </c>
      <c r="L19" s="90">
        <v>0</v>
      </c>
      <c r="M19" s="90">
        <v>125</v>
      </c>
      <c r="N19" s="90">
        <v>0</v>
      </c>
      <c r="O19" s="90">
        <v>0</v>
      </c>
    </row>
    <row r="20" spans="1:15">
      <c r="A20" s="43" t="s">
        <v>31</v>
      </c>
      <c r="B20" s="66">
        <f t="shared" si="2"/>
        <v>250</v>
      </c>
      <c r="C20" s="89">
        <f t="shared" ref="C20:O20" si="3">SUM(C21:C26)</f>
        <v>0</v>
      </c>
      <c r="D20" s="89">
        <f t="shared" si="3"/>
        <v>174</v>
      </c>
      <c r="E20" s="89">
        <f t="shared" si="3"/>
        <v>0</v>
      </c>
      <c r="F20" s="89">
        <f t="shared" si="3"/>
        <v>0</v>
      </c>
      <c r="G20" s="89">
        <f t="shared" si="3"/>
        <v>3</v>
      </c>
      <c r="H20" s="89">
        <f t="shared" si="3"/>
        <v>0</v>
      </c>
      <c r="I20" s="89">
        <f t="shared" si="3"/>
        <v>32</v>
      </c>
      <c r="J20" s="89">
        <f t="shared" si="3"/>
        <v>0</v>
      </c>
      <c r="K20" s="89">
        <f t="shared" si="3"/>
        <v>1</v>
      </c>
      <c r="L20" s="89">
        <f t="shared" si="3"/>
        <v>0</v>
      </c>
      <c r="M20" s="89">
        <f t="shared" si="3"/>
        <v>40</v>
      </c>
      <c r="N20" s="89">
        <f t="shared" si="3"/>
        <v>0</v>
      </c>
      <c r="O20" s="89">
        <f t="shared" si="3"/>
        <v>0</v>
      </c>
    </row>
    <row r="21" spans="1:15">
      <c r="A21" s="69" t="s">
        <v>21</v>
      </c>
      <c r="B21" s="67">
        <f t="shared" si="2"/>
        <v>65</v>
      </c>
      <c r="C21" s="90">
        <v>0</v>
      </c>
      <c r="D21" s="90">
        <v>56</v>
      </c>
      <c r="E21" s="90">
        <v>0</v>
      </c>
      <c r="F21" s="90">
        <v>0</v>
      </c>
      <c r="G21" s="90">
        <v>0</v>
      </c>
      <c r="H21" s="90">
        <v>0</v>
      </c>
      <c r="I21" s="90">
        <v>2</v>
      </c>
      <c r="J21" s="90">
        <v>0</v>
      </c>
      <c r="K21" s="90">
        <v>0</v>
      </c>
      <c r="L21" s="90">
        <v>0</v>
      </c>
      <c r="M21" s="90">
        <v>7</v>
      </c>
      <c r="N21" s="90">
        <v>0</v>
      </c>
      <c r="O21" s="90">
        <v>0</v>
      </c>
    </row>
    <row r="22" spans="1:15">
      <c r="A22" s="68" t="s">
        <v>22</v>
      </c>
      <c r="B22" s="66">
        <f t="shared" si="2"/>
        <v>26</v>
      </c>
      <c r="C22" s="89">
        <v>0</v>
      </c>
      <c r="D22" s="89">
        <v>16</v>
      </c>
      <c r="E22" s="89">
        <v>0</v>
      </c>
      <c r="F22" s="89">
        <v>0</v>
      </c>
      <c r="G22" s="89">
        <v>0</v>
      </c>
      <c r="H22" s="89">
        <v>0</v>
      </c>
      <c r="I22" s="89">
        <v>9</v>
      </c>
      <c r="J22" s="89">
        <v>0</v>
      </c>
      <c r="K22" s="89">
        <v>0</v>
      </c>
      <c r="L22" s="89">
        <v>0</v>
      </c>
      <c r="M22" s="89">
        <v>1</v>
      </c>
      <c r="N22" s="89">
        <v>0</v>
      </c>
      <c r="O22" s="89">
        <v>0</v>
      </c>
    </row>
    <row r="23" spans="1:15">
      <c r="A23" s="69" t="s">
        <v>32</v>
      </c>
      <c r="B23" s="67">
        <f t="shared" si="2"/>
        <v>18</v>
      </c>
      <c r="C23" s="90">
        <v>0</v>
      </c>
      <c r="D23" s="90">
        <v>13</v>
      </c>
      <c r="E23" s="90">
        <v>0</v>
      </c>
      <c r="F23" s="90">
        <v>0</v>
      </c>
      <c r="G23" s="90">
        <v>3</v>
      </c>
      <c r="H23" s="90">
        <v>0</v>
      </c>
      <c r="I23" s="90">
        <v>2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</row>
    <row r="24" spans="1:15">
      <c r="A24" s="68" t="s">
        <v>23</v>
      </c>
      <c r="B24" s="66">
        <f t="shared" si="2"/>
        <v>36</v>
      </c>
      <c r="C24" s="89">
        <v>0</v>
      </c>
      <c r="D24" s="89">
        <v>23</v>
      </c>
      <c r="E24" s="89">
        <v>0</v>
      </c>
      <c r="F24" s="89">
        <v>0</v>
      </c>
      <c r="G24" s="89">
        <v>0</v>
      </c>
      <c r="H24" s="89">
        <v>0</v>
      </c>
      <c r="I24" s="89">
        <v>12</v>
      </c>
      <c r="J24" s="89">
        <v>0</v>
      </c>
      <c r="K24" s="89">
        <v>0</v>
      </c>
      <c r="L24" s="89">
        <v>0</v>
      </c>
      <c r="M24" s="89">
        <v>1</v>
      </c>
      <c r="N24" s="89">
        <v>0</v>
      </c>
      <c r="O24" s="89">
        <v>0</v>
      </c>
    </row>
    <row r="25" spans="1:15">
      <c r="A25" s="69" t="s">
        <v>24</v>
      </c>
      <c r="B25" s="67">
        <f t="shared" si="2"/>
        <v>34</v>
      </c>
      <c r="C25" s="90">
        <v>0</v>
      </c>
      <c r="D25" s="90">
        <v>26</v>
      </c>
      <c r="E25" s="90">
        <v>0</v>
      </c>
      <c r="F25" s="90">
        <v>0</v>
      </c>
      <c r="G25" s="90">
        <v>0</v>
      </c>
      <c r="H25" s="90">
        <v>0</v>
      </c>
      <c r="I25" s="90">
        <v>5</v>
      </c>
      <c r="J25" s="90">
        <v>0</v>
      </c>
      <c r="K25" s="90">
        <v>0</v>
      </c>
      <c r="L25" s="90">
        <v>0</v>
      </c>
      <c r="M25" s="90">
        <v>3</v>
      </c>
      <c r="N25" s="90">
        <v>0</v>
      </c>
      <c r="O25" s="90">
        <v>0</v>
      </c>
    </row>
    <row r="26" spans="1:15">
      <c r="A26" s="68" t="s">
        <v>25</v>
      </c>
      <c r="B26" s="66">
        <f t="shared" si="2"/>
        <v>71</v>
      </c>
      <c r="C26" s="89">
        <v>0</v>
      </c>
      <c r="D26" s="89">
        <v>40</v>
      </c>
      <c r="E26" s="89">
        <v>0</v>
      </c>
      <c r="F26" s="89">
        <v>0</v>
      </c>
      <c r="G26" s="89">
        <v>0</v>
      </c>
      <c r="H26" s="89">
        <v>0</v>
      </c>
      <c r="I26" s="89">
        <v>2</v>
      </c>
      <c r="J26" s="89">
        <v>0</v>
      </c>
      <c r="K26" s="89">
        <v>1</v>
      </c>
      <c r="L26" s="89">
        <v>0</v>
      </c>
      <c r="M26" s="89">
        <v>28</v>
      </c>
      <c r="N26" s="89">
        <v>0</v>
      </c>
      <c r="O26" s="89">
        <v>0</v>
      </c>
    </row>
    <row r="27" spans="1:15" ht="15" customHeight="1">
      <c r="A27" s="58"/>
      <c r="B27" s="378" t="s">
        <v>95</v>
      </c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</row>
    <row r="28" spans="1:15">
      <c r="A28" s="7" t="s">
        <v>10</v>
      </c>
      <c r="B28" s="18">
        <f t="shared" ref="B28:O28" si="4">B8*100/$B8</f>
        <v>100</v>
      </c>
      <c r="C28" s="219">
        <f t="shared" si="4"/>
        <v>0</v>
      </c>
      <c r="D28" s="219">
        <f t="shared" si="4"/>
        <v>54.96264674493063</v>
      </c>
      <c r="E28" s="219">
        <f t="shared" si="4"/>
        <v>0</v>
      </c>
      <c r="F28" s="219">
        <f t="shared" si="4"/>
        <v>0</v>
      </c>
      <c r="G28" s="219">
        <f t="shared" si="4"/>
        <v>21.323372465314833</v>
      </c>
      <c r="H28" s="219">
        <f t="shared" si="4"/>
        <v>0</v>
      </c>
      <c r="I28" s="219">
        <f t="shared" si="4"/>
        <v>11.579509071504802</v>
      </c>
      <c r="J28" s="219">
        <f t="shared" si="4"/>
        <v>5.3361792956243333E-2</v>
      </c>
      <c r="K28" s="219">
        <f t="shared" si="4"/>
        <v>0.76840981856990398</v>
      </c>
      <c r="L28" s="219">
        <f t="shared" si="4"/>
        <v>1.6969050160085379</v>
      </c>
      <c r="M28" s="219">
        <f t="shared" si="4"/>
        <v>9.5304162219850586</v>
      </c>
      <c r="N28" s="219">
        <f t="shared" si="4"/>
        <v>8.537886872998933E-2</v>
      </c>
      <c r="O28" s="219">
        <f t="shared" si="4"/>
        <v>0</v>
      </c>
    </row>
    <row r="29" spans="1:15">
      <c r="A29" s="44" t="s">
        <v>30</v>
      </c>
      <c r="B29" s="145">
        <f t="shared" ref="B29:O44" si="5">B9*100/$B9</f>
        <v>100</v>
      </c>
      <c r="C29" s="218">
        <f t="shared" si="5"/>
        <v>0</v>
      </c>
      <c r="D29" s="218">
        <f t="shared" si="5"/>
        <v>54.561403508771932</v>
      </c>
      <c r="E29" s="218">
        <f t="shared" si="5"/>
        <v>0</v>
      </c>
      <c r="F29" s="218">
        <f t="shared" si="5"/>
        <v>0</v>
      </c>
      <c r="G29" s="218">
        <f t="shared" si="5"/>
        <v>21.875</v>
      </c>
      <c r="H29" s="218">
        <f t="shared" si="5"/>
        <v>0</v>
      </c>
      <c r="I29" s="218">
        <f t="shared" si="5"/>
        <v>11.546052631578947</v>
      </c>
      <c r="J29" s="218">
        <f t="shared" ref="J29:O43" si="6">J9*100/$B9</f>
        <v>5.4824561403508769E-2</v>
      </c>
      <c r="K29" s="218">
        <f t="shared" si="6"/>
        <v>0.77850877192982459</v>
      </c>
      <c r="L29" s="218">
        <f t="shared" si="6"/>
        <v>1.743421052631579</v>
      </c>
      <c r="M29" s="218">
        <f t="shared" si="6"/>
        <v>9.3530701754385959</v>
      </c>
      <c r="N29" s="218">
        <f t="shared" si="6"/>
        <v>8.771929824561403E-2</v>
      </c>
      <c r="O29" s="218">
        <f t="shared" si="6"/>
        <v>0</v>
      </c>
    </row>
    <row r="30" spans="1:15">
      <c r="A30" s="68" t="s">
        <v>11</v>
      </c>
      <c r="B30" s="146">
        <f t="shared" si="5"/>
        <v>100</v>
      </c>
      <c r="C30" s="219">
        <f t="shared" si="5"/>
        <v>0</v>
      </c>
      <c r="D30" s="219">
        <f t="shared" si="5"/>
        <v>83.333333333333329</v>
      </c>
      <c r="E30" s="219">
        <f t="shared" si="5"/>
        <v>0</v>
      </c>
      <c r="F30" s="219">
        <f t="shared" si="5"/>
        <v>0</v>
      </c>
      <c r="G30" s="219">
        <f t="shared" si="5"/>
        <v>0</v>
      </c>
      <c r="H30" s="219">
        <f t="shared" si="5"/>
        <v>0</v>
      </c>
      <c r="I30" s="219">
        <f t="shared" si="5"/>
        <v>12.5</v>
      </c>
      <c r="J30" s="219">
        <f t="shared" si="6"/>
        <v>0</v>
      </c>
      <c r="K30" s="219">
        <f t="shared" si="6"/>
        <v>0</v>
      </c>
      <c r="L30" s="219">
        <f t="shared" si="6"/>
        <v>0</v>
      </c>
      <c r="M30" s="219">
        <f t="shared" si="6"/>
        <v>4.166666666666667</v>
      </c>
      <c r="N30" s="219">
        <f t="shared" si="6"/>
        <v>0</v>
      </c>
      <c r="O30" s="219">
        <f t="shared" si="6"/>
        <v>0</v>
      </c>
    </row>
    <row r="31" spans="1:15">
      <c r="A31" s="69" t="s">
        <v>12</v>
      </c>
      <c r="B31" s="145">
        <f t="shared" si="5"/>
        <v>100</v>
      </c>
      <c r="C31" s="218">
        <f t="shared" si="5"/>
        <v>0</v>
      </c>
      <c r="D31" s="218">
        <f t="shared" si="5"/>
        <v>88.571428571428569</v>
      </c>
      <c r="E31" s="218">
        <f t="shared" si="5"/>
        <v>0</v>
      </c>
      <c r="F31" s="218">
        <f t="shared" si="5"/>
        <v>0</v>
      </c>
      <c r="G31" s="218">
        <f t="shared" si="5"/>
        <v>0</v>
      </c>
      <c r="H31" s="218">
        <f t="shared" si="5"/>
        <v>0</v>
      </c>
      <c r="I31" s="218">
        <f t="shared" si="5"/>
        <v>11.428571428571429</v>
      </c>
      <c r="J31" s="218">
        <f t="shared" si="6"/>
        <v>0</v>
      </c>
      <c r="K31" s="218">
        <f t="shared" si="6"/>
        <v>0</v>
      </c>
      <c r="L31" s="218">
        <f t="shared" si="6"/>
        <v>0</v>
      </c>
      <c r="M31" s="218">
        <f t="shared" si="6"/>
        <v>0</v>
      </c>
      <c r="N31" s="218">
        <f t="shared" si="6"/>
        <v>0</v>
      </c>
      <c r="O31" s="218">
        <f t="shared" si="6"/>
        <v>0</v>
      </c>
    </row>
    <row r="32" spans="1:15">
      <c r="A32" s="68" t="s">
        <v>13</v>
      </c>
      <c r="B32" s="146">
        <f t="shared" si="5"/>
        <v>100</v>
      </c>
      <c r="C32" s="219">
        <f t="shared" si="5"/>
        <v>0</v>
      </c>
      <c r="D32" s="219">
        <f t="shared" si="5"/>
        <v>56.410256410256409</v>
      </c>
      <c r="E32" s="219">
        <f t="shared" si="5"/>
        <v>0</v>
      </c>
      <c r="F32" s="219">
        <f t="shared" si="5"/>
        <v>0</v>
      </c>
      <c r="G32" s="219">
        <f t="shared" si="5"/>
        <v>0</v>
      </c>
      <c r="H32" s="219">
        <f t="shared" si="5"/>
        <v>0</v>
      </c>
      <c r="I32" s="219">
        <f t="shared" si="5"/>
        <v>11.637080867850099</v>
      </c>
      <c r="J32" s="219">
        <f t="shared" si="6"/>
        <v>0.19723865877712032</v>
      </c>
      <c r="K32" s="219">
        <f t="shared" si="6"/>
        <v>0.59171597633136097</v>
      </c>
      <c r="L32" s="219">
        <f t="shared" si="6"/>
        <v>27.810650887573964</v>
      </c>
      <c r="M32" s="219">
        <f t="shared" si="6"/>
        <v>3.3530571992110452</v>
      </c>
      <c r="N32" s="219">
        <f t="shared" si="6"/>
        <v>0</v>
      </c>
      <c r="O32" s="219">
        <f t="shared" si="6"/>
        <v>0</v>
      </c>
    </row>
    <row r="33" spans="1:15">
      <c r="A33" s="69" t="s">
        <v>14</v>
      </c>
      <c r="B33" s="145">
        <f t="shared" si="5"/>
        <v>100</v>
      </c>
      <c r="C33" s="218">
        <f t="shared" si="5"/>
        <v>0</v>
      </c>
      <c r="D33" s="218">
        <f t="shared" si="5"/>
        <v>78.94736842105263</v>
      </c>
      <c r="E33" s="218">
        <f t="shared" si="5"/>
        <v>0</v>
      </c>
      <c r="F33" s="218">
        <f t="shared" si="5"/>
        <v>0</v>
      </c>
      <c r="G33" s="218">
        <f t="shared" si="5"/>
        <v>0</v>
      </c>
      <c r="H33" s="218">
        <f t="shared" si="5"/>
        <v>0</v>
      </c>
      <c r="I33" s="218">
        <f t="shared" si="5"/>
        <v>15.789473684210526</v>
      </c>
      <c r="J33" s="218">
        <f t="shared" si="6"/>
        <v>0</v>
      </c>
      <c r="K33" s="218">
        <f t="shared" si="6"/>
        <v>0</v>
      </c>
      <c r="L33" s="218">
        <f t="shared" si="6"/>
        <v>0</v>
      </c>
      <c r="M33" s="218">
        <f t="shared" si="6"/>
        <v>5.2631578947368425</v>
      </c>
      <c r="N33" s="218">
        <f t="shared" si="6"/>
        <v>0</v>
      </c>
      <c r="O33" s="218">
        <f t="shared" si="6"/>
        <v>0</v>
      </c>
    </row>
    <row r="34" spans="1:15">
      <c r="A34" s="68" t="s">
        <v>15</v>
      </c>
      <c r="B34" s="146">
        <f t="shared" si="5"/>
        <v>100</v>
      </c>
      <c r="C34" s="219">
        <f t="shared" si="5"/>
        <v>0</v>
      </c>
      <c r="D34" s="219">
        <f t="shared" si="5"/>
        <v>75.99527000394167</v>
      </c>
      <c r="E34" s="219">
        <f t="shared" si="5"/>
        <v>0</v>
      </c>
      <c r="F34" s="219">
        <f t="shared" si="5"/>
        <v>0</v>
      </c>
      <c r="G34" s="219">
        <f t="shared" si="5"/>
        <v>0</v>
      </c>
      <c r="H34" s="219">
        <f t="shared" si="5"/>
        <v>0</v>
      </c>
      <c r="I34" s="219">
        <f t="shared" si="5"/>
        <v>6.6219944816712655</v>
      </c>
      <c r="J34" s="219">
        <f t="shared" si="6"/>
        <v>0.15766653527788727</v>
      </c>
      <c r="K34" s="219">
        <f t="shared" si="6"/>
        <v>0.94599921166732359</v>
      </c>
      <c r="L34" s="219">
        <f t="shared" si="6"/>
        <v>0.15766653527788727</v>
      </c>
      <c r="M34" s="219">
        <f t="shared" si="6"/>
        <v>16.003153330705558</v>
      </c>
      <c r="N34" s="219">
        <f t="shared" si="6"/>
        <v>0.11824990145841545</v>
      </c>
      <c r="O34" s="219">
        <f t="shared" si="6"/>
        <v>0</v>
      </c>
    </row>
    <row r="35" spans="1:15">
      <c r="A35" s="69" t="s">
        <v>16</v>
      </c>
      <c r="B35" s="145">
        <f t="shared" si="5"/>
        <v>100</v>
      </c>
      <c r="C35" s="218">
        <f t="shared" si="5"/>
        <v>0</v>
      </c>
      <c r="D35" s="218">
        <f t="shared" si="5"/>
        <v>83.651804670912952</v>
      </c>
      <c r="E35" s="218">
        <f t="shared" si="5"/>
        <v>0</v>
      </c>
      <c r="F35" s="218">
        <f t="shared" si="5"/>
        <v>0</v>
      </c>
      <c r="G35" s="218">
        <f t="shared" si="5"/>
        <v>1.0615711252653928</v>
      </c>
      <c r="H35" s="218">
        <f t="shared" si="5"/>
        <v>0</v>
      </c>
      <c r="I35" s="218">
        <f t="shared" si="5"/>
        <v>12.738853503184714</v>
      </c>
      <c r="J35" s="218">
        <f t="shared" si="6"/>
        <v>0</v>
      </c>
      <c r="K35" s="218">
        <f t="shared" si="6"/>
        <v>0.63694267515923564</v>
      </c>
      <c r="L35" s="218">
        <f t="shared" si="6"/>
        <v>0.63694267515923564</v>
      </c>
      <c r="M35" s="218">
        <f t="shared" si="6"/>
        <v>0.63694267515923564</v>
      </c>
      <c r="N35" s="218">
        <f t="shared" si="6"/>
        <v>0.63694267515923564</v>
      </c>
      <c r="O35" s="218">
        <f t="shared" si="6"/>
        <v>0</v>
      </c>
    </row>
    <row r="36" spans="1:15">
      <c r="A36" s="68" t="s">
        <v>17</v>
      </c>
      <c r="B36" s="147">
        <f t="shared" si="5"/>
        <v>100</v>
      </c>
      <c r="C36" s="219">
        <f t="shared" si="5"/>
        <v>0</v>
      </c>
      <c r="D36" s="219">
        <f t="shared" si="5"/>
        <v>51.209103840682786</v>
      </c>
      <c r="E36" s="219">
        <f t="shared" si="5"/>
        <v>0</v>
      </c>
      <c r="F36" s="219">
        <f t="shared" si="5"/>
        <v>0</v>
      </c>
      <c r="G36" s="219">
        <f t="shared" si="5"/>
        <v>0.28449502133712662</v>
      </c>
      <c r="H36" s="219">
        <f t="shared" si="5"/>
        <v>0</v>
      </c>
      <c r="I36" s="219">
        <f t="shared" si="5"/>
        <v>6.9701280227596021</v>
      </c>
      <c r="J36" s="219">
        <f t="shared" si="6"/>
        <v>0</v>
      </c>
      <c r="K36" s="219">
        <f t="shared" si="6"/>
        <v>3.4139402560455192</v>
      </c>
      <c r="L36" s="219">
        <f t="shared" si="6"/>
        <v>1.4224751066856329</v>
      </c>
      <c r="M36" s="219">
        <f t="shared" si="6"/>
        <v>36.415362731152207</v>
      </c>
      <c r="N36" s="219">
        <f t="shared" si="6"/>
        <v>0.28449502133712662</v>
      </c>
      <c r="O36" s="219">
        <f t="shared" si="6"/>
        <v>0</v>
      </c>
    </row>
    <row r="37" spans="1:15">
      <c r="A37" s="69" t="s">
        <v>18</v>
      </c>
      <c r="B37" s="148">
        <f t="shared" si="5"/>
        <v>100</v>
      </c>
      <c r="C37" s="218">
        <f t="shared" si="5"/>
        <v>0</v>
      </c>
      <c r="D37" s="218">
        <f t="shared" si="5"/>
        <v>93.611261505143474</v>
      </c>
      <c r="E37" s="218">
        <f t="shared" si="5"/>
        <v>0</v>
      </c>
      <c r="F37" s="218">
        <f t="shared" si="5"/>
        <v>0</v>
      </c>
      <c r="G37" s="218">
        <f t="shared" si="5"/>
        <v>0.59556036816459124</v>
      </c>
      <c r="H37" s="218">
        <f t="shared" si="5"/>
        <v>0</v>
      </c>
      <c r="I37" s="218">
        <f t="shared" si="5"/>
        <v>4.7103410936654031</v>
      </c>
      <c r="J37" s="218">
        <f t="shared" si="6"/>
        <v>0</v>
      </c>
      <c r="K37" s="218">
        <f t="shared" si="6"/>
        <v>0.3789929615592853</v>
      </c>
      <c r="L37" s="218">
        <f t="shared" si="6"/>
        <v>5.4141851651326477E-2</v>
      </c>
      <c r="M37" s="218">
        <f t="shared" si="6"/>
        <v>0.64970221981591769</v>
      </c>
      <c r="N37" s="218">
        <f t="shared" si="6"/>
        <v>0</v>
      </c>
      <c r="O37" s="218">
        <f t="shared" si="6"/>
        <v>0</v>
      </c>
    </row>
    <row r="38" spans="1:15">
      <c r="A38" s="68" t="s">
        <v>19</v>
      </c>
      <c r="B38" s="147">
        <f t="shared" si="5"/>
        <v>100</v>
      </c>
      <c r="C38" s="219">
        <f t="shared" si="5"/>
        <v>0</v>
      </c>
      <c r="D38" s="219">
        <f t="shared" si="5"/>
        <v>5.7039711191335742</v>
      </c>
      <c r="E38" s="219">
        <f t="shared" si="5"/>
        <v>0</v>
      </c>
      <c r="F38" s="219">
        <f t="shared" si="5"/>
        <v>0</v>
      </c>
      <c r="G38" s="219">
        <f t="shared" si="5"/>
        <v>70.866425992779781</v>
      </c>
      <c r="H38" s="219">
        <f t="shared" si="5"/>
        <v>0</v>
      </c>
      <c r="I38" s="219">
        <f t="shared" si="5"/>
        <v>22.274368231046932</v>
      </c>
      <c r="J38" s="219">
        <f t="shared" si="6"/>
        <v>0</v>
      </c>
      <c r="K38" s="219">
        <f t="shared" si="6"/>
        <v>0</v>
      </c>
      <c r="L38" s="219">
        <f t="shared" si="6"/>
        <v>0</v>
      </c>
      <c r="M38" s="219">
        <f t="shared" si="6"/>
        <v>1.1552346570397112</v>
      </c>
      <c r="N38" s="219">
        <f t="shared" si="6"/>
        <v>0</v>
      </c>
      <c r="O38" s="219">
        <f t="shared" si="6"/>
        <v>0</v>
      </c>
    </row>
    <row r="39" spans="1:15">
      <c r="A39" s="69" t="s">
        <v>20</v>
      </c>
      <c r="B39" s="148">
        <f t="shared" si="5"/>
        <v>100</v>
      </c>
      <c r="C39" s="218">
        <f t="shared" si="5"/>
        <v>0</v>
      </c>
      <c r="D39" s="218">
        <f t="shared" si="5"/>
        <v>26.570048309178745</v>
      </c>
      <c r="E39" s="218">
        <f t="shared" si="5"/>
        <v>0</v>
      </c>
      <c r="F39" s="218">
        <f t="shared" si="5"/>
        <v>0</v>
      </c>
      <c r="G39" s="218">
        <f t="shared" si="5"/>
        <v>6.7632850241545892</v>
      </c>
      <c r="H39" s="218">
        <f t="shared" si="5"/>
        <v>0</v>
      </c>
      <c r="I39" s="218">
        <f t="shared" si="5"/>
        <v>1.4492753623188406</v>
      </c>
      <c r="J39" s="218">
        <f t="shared" si="6"/>
        <v>0</v>
      </c>
      <c r="K39" s="218">
        <f t="shared" si="6"/>
        <v>4.8309178743961354</v>
      </c>
      <c r="L39" s="218">
        <f t="shared" si="6"/>
        <v>0</v>
      </c>
      <c r="M39" s="218">
        <f t="shared" si="6"/>
        <v>60.386473429951693</v>
      </c>
      <c r="N39" s="218">
        <f t="shared" si="6"/>
        <v>0</v>
      </c>
      <c r="O39" s="218">
        <f t="shared" si="6"/>
        <v>0</v>
      </c>
    </row>
    <row r="40" spans="1:15">
      <c r="A40" s="43" t="s">
        <v>31</v>
      </c>
      <c r="B40" s="147">
        <f t="shared" si="5"/>
        <v>100</v>
      </c>
      <c r="C40" s="219">
        <f t="shared" si="5"/>
        <v>0</v>
      </c>
      <c r="D40" s="219">
        <f t="shared" si="5"/>
        <v>69.599999999999994</v>
      </c>
      <c r="E40" s="219">
        <f t="shared" si="5"/>
        <v>0</v>
      </c>
      <c r="F40" s="219">
        <f t="shared" si="5"/>
        <v>0</v>
      </c>
      <c r="G40" s="219">
        <f t="shared" si="5"/>
        <v>1.2</v>
      </c>
      <c r="H40" s="219">
        <f t="shared" si="5"/>
        <v>0</v>
      </c>
      <c r="I40" s="219">
        <f t="shared" si="5"/>
        <v>12.8</v>
      </c>
      <c r="J40" s="219">
        <f t="shared" si="6"/>
        <v>0</v>
      </c>
      <c r="K40" s="219">
        <f t="shared" si="6"/>
        <v>0.4</v>
      </c>
      <c r="L40" s="219">
        <f t="shared" si="6"/>
        <v>0</v>
      </c>
      <c r="M40" s="219">
        <f t="shared" si="6"/>
        <v>16</v>
      </c>
      <c r="N40" s="219">
        <f t="shared" si="6"/>
        <v>0</v>
      </c>
      <c r="O40" s="219">
        <f t="shared" si="6"/>
        <v>0</v>
      </c>
    </row>
    <row r="41" spans="1:15">
      <c r="A41" s="69" t="s">
        <v>21</v>
      </c>
      <c r="B41" s="148">
        <f t="shared" si="5"/>
        <v>100</v>
      </c>
      <c r="C41" s="218">
        <f t="shared" si="5"/>
        <v>0</v>
      </c>
      <c r="D41" s="218">
        <f t="shared" si="5"/>
        <v>86.15384615384616</v>
      </c>
      <c r="E41" s="218">
        <f t="shared" si="5"/>
        <v>0</v>
      </c>
      <c r="F41" s="218">
        <f t="shared" si="5"/>
        <v>0</v>
      </c>
      <c r="G41" s="218">
        <f t="shared" si="5"/>
        <v>0</v>
      </c>
      <c r="H41" s="218">
        <f t="shared" si="5"/>
        <v>0</v>
      </c>
      <c r="I41" s="218">
        <f t="shared" si="5"/>
        <v>3.0769230769230771</v>
      </c>
      <c r="J41" s="218">
        <f t="shared" si="6"/>
        <v>0</v>
      </c>
      <c r="K41" s="218">
        <f t="shared" si="6"/>
        <v>0</v>
      </c>
      <c r="L41" s="218">
        <f t="shared" si="6"/>
        <v>0</v>
      </c>
      <c r="M41" s="218">
        <f t="shared" si="6"/>
        <v>10.76923076923077</v>
      </c>
      <c r="N41" s="218">
        <f t="shared" si="6"/>
        <v>0</v>
      </c>
      <c r="O41" s="218">
        <f t="shared" si="6"/>
        <v>0</v>
      </c>
    </row>
    <row r="42" spans="1:15">
      <c r="A42" s="68" t="s">
        <v>22</v>
      </c>
      <c r="B42" s="147">
        <f t="shared" si="5"/>
        <v>100</v>
      </c>
      <c r="C42" s="219">
        <f t="shared" si="5"/>
        <v>0</v>
      </c>
      <c r="D42" s="219">
        <f t="shared" si="5"/>
        <v>61.53846153846154</v>
      </c>
      <c r="E42" s="219">
        <f t="shared" si="5"/>
        <v>0</v>
      </c>
      <c r="F42" s="219">
        <f t="shared" si="5"/>
        <v>0</v>
      </c>
      <c r="G42" s="219">
        <f t="shared" si="5"/>
        <v>0</v>
      </c>
      <c r="H42" s="219">
        <f t="shared" si="5"/>
        <v>0</v>
      </c>
      <c r="I42" s="219">
        <f t="shared" si="5"/>
        <v>34.615384615384613</v>
      </c>
      <c r="J42" s="219">
        <f t="shared" si="6"/>
        <v>0</v>
      </c>
      <c r="K42" s="219">
        <f t="shared" si="6"/>
        <v>0</v>
      </c>
      <c r="L42" s="219">
        <f t="shared" si="6"/>
        <v>0</v>
      </c>
      <c r="M42" s="219">
        <f t="shared" si="6"/>
        <v>3.8461538461538463</v>
      </c>
      <c r="N42" s="219">
        <f t="shared" si="6"/>
        <v>0</v>
      </c>
      <c r="O42" s="219">
        <f t="shared" si="6"/>
        <v>0</v>
      </c>
    </row>
    <row r="43" spans="1:15">
      <c r="A43" s="69" t="s">
        <v>32</v>
      </c>
      <c r="B43" s="148">
        <f t="shared" si="5"/>
        <v>100</v>
      </c>
      <c r="C43" s="218">
        <f t="shared" si="5"/>
        <v>0</v>
      </c>
      <c r="D43" s="218">
        <f t="shared" si="5"/>
        <v>72.222222222222229</v>
      </c>
      <c r="E43" s="218">
        <f t="shared" si="5"/>
        <v>0</v>
      </c>
      <c r="F43" s="218">
        <f t="shared" si="5"/>
        <v>0</v>
      </c>
      <c r="G43" s="218">
        <f t="shared" si="5"/>
        <v>16.666666666666668</v>
      </c>
      <c r="H43" s="218">
        <f t="shared" si="5"/>
        <v>0</v>
      </c>
      <c r="I43" s="218">
        <f t="shared" si="5"/>
        <v>11.111111111111111</v>
      </c>
      <c r="J43" s="218">
        <f t="shared" si="6"/>
        <v>0</v>
      </c>
      <c r="K43" s="218">
        <f t="shared" si="6"/>
        <v>0</v>
      </c>
      <c r="L43" s="218">
        <f t="shared" si="6"/>
        <v>0</v>
      </c>
      <c r="M43" s="218">
        <f t="shared" si="6"/>
        <v>0</v>
      </c>
      <c r="N43" s="218">
        <f t="shared" si="6"/>
        <v>0</v>
      </c>
      <c r="O43" s="218">
        <f t="shared" si="6"/>
        <v>0</v>
      </c>
    </row>
    <row r="44" spans="1:15">
      <c r="A44" s="68" t="s">
        <v>23</v>
      </c>
      <c r="B44" s="147">
        <f t="shared" si="5"/>
        <v>100</v>
      </c>
      <c r="C44" s="219">
        <f t="shared" si="5"/>
        <v>0</v>
      </c>
      <c r="D44" s="219">
        <f t="shared" si="5"/>
        <v>63.888888888888886</v>
      </c>
      <c r="E44" s="219">
        <f t="shared" si="5"/>
        <v>0</v>
      </c>
      <c r="F44" s="219">
        <f t="shared" si="5"/>
        <v>0</v>
      </c>
      <c r="G44" s="219">
        <f t="shared" si="5"/>
        <v>0</v>
      </c>
      <c r="H44" s="219">
        <f t="shared" si="5"/>
        <v>0</v>
      </c>
      <c r="I44" s="219">
        <f t="shared" si="5"/>
        <v>33.333333333333336</v>
      </c>
      <c r="J44" s="219">
        <f t="shared" si="5"/>
        <v>0</v>
      </c>
      <c r="K44" s="219">
        <f t="shared" si="5"/>
        <v>0</v>
      </c>
      <c r="L44" s="219">
        <f t="shared" si="5"/>
        <v>0</v>
      </c>
      <c r="M44" s="219">
        <f t="shared" si="5"/>
        <v>2.7777777777777777</v>
      </c>
      <c r="N44" s="219">
        <f t="shared" si="5"/>
        <v>0</v>
      </c>
      <c r="O44" s="219">
        <f t="shared" si="5"/>
        <v>0</v>
      </c>
    </row>
    <row r="45" spans="1:15">
      <c r="A45" s="69" t="s">
        <v>24</v>
      </c>
      <c r="B45" s="148">
        <f t="shared" ref="B45:O46" si="7">B25*100/$B25</f>
        <v>100</v>
      </c>
      <c r="C45" s="218">
        <f t="shared" si="7"/>
        <v>0</v>
      </c>
      <c r="D45" s="218">
        <f t="shared" si="7"/>
        <v>76.470588235294116</v>
      </c>
      <c r="E45" s="218">
        <f t="shared" si="7"/>
        <v>0</v>
      </c>
      <c r="F45" s="218">
        <f t="shared" si="7"/>
        <v>0</v>
      </c>
      <c r="G45" s="218">
        <f t="shared" si="7"/>
        <v>0</v>
      </c>
      <c r="H45" s="218">
        <f t="shared" si="7"/>
        <v>0</v>
      </c>
      <c r="I45" s="218">
        <f t="shared" si="7"/>
        <v>14.705882352941176</v>
      </c>
      <c r="J45" s="218">
        <f t="shared" si="7"/>
        <v>0</v>
      </c>
      <c r="K45" s="218">
        <f t="shared" si="7"/>
        <v>0</v>
      </c>
      <c r="L45" s="218">
        <f t="shared" si="7"/>
        <v>0</v>
      </c>
      <c r="M45" s="218">
        <f t="shared" si="7"/>
        <v>8.8235294117647065</v>
      </c>
      <c r="N45" s="218">
        <f t="shared" si="7"/>
        <v>0</v>
      </c>
      <c r="O45" s="218">
        <f t="shared" si="7"/>
        <v>0</v>
      </c>
    </row>
    <row r="46" spans="1:15">
      <c r="A46" s="68" t="s">
        <v>25</v>
      </c>
      <c r="B46" s="147">
        <f t="shared" si="7"/>
        <v>100</v>
      </c>
      <c r="C46" s="219">
        <f t="shared" si="7"/>
        <v>0</v>
      </c>
      <c r="D46" s="219">
        <f t="shared" si="7"/>
        <v>56.338028169014088</v>
      </c>
      <c r="E46" s="219">
        <f t="shared" si="7"/>
        <v>0</v>
      </c>
      <c r="F46" s="219">
        <f t="shared" si="7"/>
        <v>0</v>
      </c>
      <c r="G46" s="219">
        <f t="shared" si="7"/>
        <v>0</v>
      </c>
      <c r="H46" s="219">
        <f t="shared" si="7"/>
        <v>0</v>
      </c>
      <c r="I46" s="219">
        <f t="shared" si="7"/>
        <v>2.816901408450704</v>
      </c>
      <c r="J46" s="219">
        <f t="shared" si="7"/>
        <v>0</v>
      </c>
      <c r="K46" s="219">
        <f t="shared" si="7"/>
        <v>1.408450704225352</v>
      </c>
      <c r="L46" s="219">
        <f t="shared" si="7"/>
        <v>0</v>
      </c>
      <c r="M46" s="219">
        <f t="shared" si="7"/>
        <v>39.436619718309856</v>
      </c>
      <c r="N46" s="219">
        <f t="shared" si="7"/>
        <v>0</v>
      </c>
      <c r="O46" s="219">
        <f t="shared" si="7"/>
        <v>0</v>
      </c>
    </row>
    <row r="47" spans="1:15" ht="20" customHeight="1">
      <c r="A47" s="340" t="s">
        <v>304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</row>
  </sheetData>
  <mergeCells count="6">
    <mergeCell ref="A47:O47"/>
    <mergeCell ref="A5:A6"/>
    <mergeCell ref="B5:B6"/>
    <mergeCell ref="C5:O5"/>
    <mergeCell ref="B7:O7"/>
    <mergeCell ref="B27:O2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D53" sqref="D53"/>
    </sheetView>
  </sheetViews>
  <sheetFormatPr baseColWidth="10" defaultColWidth="10.81640625" defaultRowHeight="14"/>
  <cols>
    <col min="1" max="1" width="24.54296875" style="1" customWidth="1"/>
    <col min="2" max="15" width="14.1796875" style="1" customWidth="1"/>
    <col min="16" max="16384" width="10.81640625" style="1"/>
  </cols>
  <sheetData>
    <row r="1" spans="1:15" s="15" customFormat="1" ht="20.149999999999999" customHeight="1">
      <c r="A1" s="35" t="s">
        <v>0</v>
      </c>
    </row>
    <row r="2" spans="1:15" s="15" customFormat="1" ht="14.5" customHeight="1">
      <c r="A2" s="26"/>
    </row>
    <row r="3" spans="1:15" s="15" customFormat="1" ht="14.5" customHeight="1">
      <c r="A3" s="54" t="s">
        <v>254</v>
      </c>
    </row>
    <row r="4" spans="1:15" s="15" customFormat="1" ht="14.5" customHeight="1"/>
    <row r="5" spans="1:15">
      <c r="A5" s="380" t="s">
        <v>29</v>
      </c>
      <c r="B5" s="380" t="s">
        <v>2</v>
      </c>
      <c r="C5" s="380" t="s">
        <v>51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</row>
    <row r="6" spans="1:15" ht="40" customHeight="1">
      <c r="A6" s="380"/>
      <c r="B6" s="380"/>
      <c r="C6" s="96" t="s">
        <v>146</v>
      </c>
      <c r="D6" s="96" t="s">
        <v>52</v>
      </c>
      <c r="E6" s="96" t="s">
        <v>98</v>
      </c>
      <c r="F6" s="96" t="s">
        <v>96</v>
      </c>
      <c r="G6" s="96" t="s">
        <v>47</v>
      </c>
      <c r="H6" s="96" t="s">
        <v>97</v>
      </c>
      <c r="I6" s="96" t="s">
        <v>48</v>
      </c>
      <c r="J6" s="236" t="s">
        <v>303</v>
      </c>
      <c r="K6" s="236" t="s">
        <v>49</v>
      </c>
      <c r="L6" s="236" t="s">
        <v>50</v>
      </c>
      <c r="M6" s="236" t="s">
        <v>301</v>
      </c>
      <c r="N6" s="236" t="s">
        <v>302</v>
      </c>
      <c r="O6" s="96" t="s">
        <v>9</v>
      </c>
    </row>
    <row r="7" spans="1:15" ht="15" customHeight="1">
      <c r="A7" s="58"/>
      <c r="B7" s="378" t="s">
        <v>5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</row>
    <row r="8" spans="1:15">
      <c r="A8" s="7" t="s">
        <v>10</v>
      </c>
      <c r="B8" s="66">
        <f>SUM(B10:B19,B21:B26)</f>
        <v>2424</v>
      </c>
      <c r="C8" s="89">
        <f t="shared" ref="C8:O8" si="0">SUM(C10:C19,C21:C26)</f>
        <v>0</v>
      </c>
      <c r="D8" s="89">
        <f t="shared" si="0"/>
        <v>34</v>
      </c>
      <c r="E8" s="89">
        <f t="shared" si="0"/>
        <v>0</v>
      </c>
      <c r="F8" s="89">
        <f t="shared" si="0"/>
        <v>0</v>
      </c>
      <c r="G8" s="89">
        <f t="shared" si="0"/>
        <v>0</v>
      </c>
      <c r="H8" s="89">
        <f t="shared" si="0"/>
        <v>0</v>
      </c>
      <c r="I8" s="89">
        <f t="shared" si="0"/>
        <v>1679</v>
      </c>
      <c r="J8" s="89">
        <f t="shared" si="0"/>
        <v>2</v>
      </c>
      <c r="K8" s="89">
        <f t="shared" si="0"/>
        <v>5</v>
      </c>
      <c r="L8" s="89">
        <f t="shared" si="0"/>
        <v>1</v>
      </c>
      <c r="M8" s="89">
        <f t="shared" si="0"/>
        <v>695</v>
      </c>
      <c r="N8" s="89">
        <f t="shared" si="0"/>
        <v>8</v>
      </c>
      <c r="O8" s="89">
        <f t="shared" si="0"/>
        <v>0</v>
      </c>
    </row>
    <row r="9" spans="1:15">
      <c r="A9" s="44" t="s">
        <v>30</v>
      </c>
      <c r="B9" s="67">
        <f>SUM(B10:B19)</f>
        <v>1726</v>
      </c>
      <c r="C9" s="90">
        <f t="shared" ref="C9:O9" si="1">SUM(C10:C19)</f>
        <v>0</v>
      </c>
      <c r="D9" s="90">
        <f t="shared" si="1"/>
        <v>34</v>
      </c>
      <c r="E9" s="90">
        <f t="shared" si="1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1330</v>
      </c>
      <c r="J9" s="90">
        <f t="shared" si="1"/>
        <v>2</v>
      </c>
      <c r="K9" s="90">
        <f t="shared" si="1"/>
        <v>0</v>
      </c>
      <c r="L9" s="90">
        <f t="shared" si="1"/>
        <v>1</v>
      </c>
      <c r="M9" s="90">
        <f t="shared" si="1"/>
        <v>351</v>
      </c>
      <c r="N9" s="90">
        <f t="shared" si="1"/>
        <v>8</v>
      </c>
      <c r="O9" s="90">
        <f t="shared" si="1"/>
        <v>0</v>
      </c>
    </row>
    <row r="10" spans="1:15" ht="14.15" customHeight="1">
      <c r="A10" s="68" t="s">
        <v>11</v>
      </c>
      <c r="B10" s="66">
        <f>SUM(C10:O10)</f>
        <v>103</v>
      </c>
      <c r="C10" s="89">
        <v>0</v>
      </c>
      <c r="D10" s="89">
        <v>3</v>
      </c>
      <c r="E10" s="89">
        <v>0</v>
      </c>
      <c r="F10" s="89">
        <v>0</v>
      </c>
      <c r="G10" s="89">
        <v>0</v>
      </c>
      <c r="H10" s="89">
        <v>0</v>
      </c>
      <c r="I10" s="89">
        <v>27</v>
      </c>
      <c r="J10" s="89">
        <v>0</v>
      </c>
      <c r="K10" s="89">
        <v>0</v>
      </c>
      <c r="L10" s="89">
        <v>0</v>
      </c>
      <c r="M10" s="89">
        <v>72</v>
      </c>
      <c r="N10" s="89">
        <v>1</v>
      </c>
      <c r="O10" s="89">
        <v>0</v>
      </c>
    </row>
    <row r="11" spans="1:15" ht="14.15" customHeight="1">
      <c r="A11" s="69" t="s">
        <v>12</v>
      </c>
      <c r="B11" s="67">
        <f t="shared" ref="B11:B26" si="2">SUM(C11:O11)</f>
        <v>30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  <c r="I11" s="90">
        <v>28</v>
      </c>
      <c r="J11" s="90">
        <v>0</v>
      </c>
      <c r="K11" s="90">
        <v>0</v>
      </c>
      <c r="L11" s="90">
        <v>0</v>
      </c>
      <c r="M11" s="90">
        <v>2</v>
      </c>
      <c r="N11" s="90">
        <v>0</v>
      </c>
      <c r="O11" s="90">
        <v>0</v>
      </c>
    </row>
    <row r="12" spans="1:15" ht="14.15" customHeight="1">
      <c r="A12" s="68" t="s">
        <v>13</v>
      </c>
      <c r="B12" s="66">
        <f t="shared" si="2"/>
        <v>207</v>
      </c>
      <c r="C12" s="89">
        <v>0</v>
      </c>
      <c r="D12" s="89">
        <v>10</v>
      </c>
      <c r="E12" s="89">
        <v>0</v>
      </c>
      <c r="F12" s="89">
        <v>0</v>
      </c>
      <c r="G12" s="89">
        <v>0</v>
      </c>
      <c r="H12" s="89">
        <v>0</v>
      </c>
      <c r="I12" s="89">
        <v>125</v>
      </c>
      <c r="J12" s="89">
        <v>0</v>
      </c>
      <c r="K12" s="89">
        <v>0</v>
      </c>
      <c r="L12" s="89">
        <v>0</v>
      </c>
      <c r="M12" s="89">
        <v>67</v>
      </c>
      <c r="N12" s="89">
        <v>5</v>
      </c>
      <c r="O12" s="89">
        <v>0</v>
      </c>
    </row>
    <row r="13" spans="1:15">
      <c r="A13" s="69" t="s">
        <v>14</v>
      </c>
      <c r="B13" s="67">
        <f t="shared" si="2"/>
        <v>17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1</v>
      </c>
      <c r="K13" s="90">
        <v>0</v>
      </c>
      <c r="L13" s="90">
        <v>0</v>
      </c>
      <c r="M13" s="90">
        <v>16</v>
      </c>
      <c r="N13" s="90">
        <v>0</v>
      </c>
      <c r="O13" s="90">
        <v>0</v>
      </c>
    </row>
    <row r="14" spans="1:15">
      <c r="A14" s="68" t="s">
        <v>15</v>
      </c>
      <c r="B14" s="66">
        <f t="shared" si="2"/>
        <v>732</v>
      </c>
      <c r="C14" s="89">
        <v>0</v>
      </c>
      <c r="D14" s="89">
        <v>21</v>
      </c>
      <c r="E14" s="89">
        <v>0</v>
      </c>
      <c r="F14" s="89">
        <v>0</v>
      </c>
      <c r="G14" s="89">
        <v>0</v>
      </c>
      <c r="H14" s="89">
        <v>0</v>
      </c>
      <c r="I14" s="89">
        <v>664</v>
      </c>
      <c r="J14" s="89">
        <v>1</v>
      </c>
      <c r="K14" s="89">
        <v>0</v>
      </c>
      <c r="L14" s="89">
        <v>1</v>
      </c>
      <c r="M14" s="89">
        <v>43</v>
      </c>
      <c r="N14" s="89">
        <v>2</v>
      </c>
      <c r="O14" s="89">
        <v>0</v>
      </c>
    </row>
    <row r="15" spans="1:15">
      <c r="A15" s="69" t="s">
        <v>16</v>
      </c>
      <c r="B15" s="67">
        <f t="shared" si="2"/>
        <v>89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54</v>
      </c>
      <c r="J15" s="90">
        <v>0</v>
      </c>
      <c r="K15" s="90">
        <v>0</v>
      </c>
      <c r="L15" s="90">
        <v>0</v>
      </c>
      <c r="M15" s="90">
        <v>35</v>
      </c>
      <c r="N15" s="90">
        <v>0</v>
      </c>
      <c r="O15" s="90">
        <v>0</v>
      </c>
    </row>
    <row r="16" spans="1:15">
      <c r="A16" s="68" t="s">
        <v>17</v>
      </c>
      <c r="B16" s="66">
        <f t="shared" si="2"/>
        <v>5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4</v>
      </c>
      <c r="J16" s="89">
        <v>0</v>
      </c>
      <c r="K16" s="89">
        <v>0</v>
      </c>
      <c r="L16" s="89">
        <v>0</v>
      </c>
      <c r="M16" s="89">
        <v>1</v>
      </c>
      <c r="N16" s="89">
        <v>0</v>
      </c>
      <c r="O16" s="89">
        <v>0</v>
      </c>
    </row>
    <row r="17" spans="1:15">
      <c r="A17" s="69" t="s">
        <v>18</v>
      </c>
      <c r="B17" s="67">
        <f t="shared" si="2"/>
        <v>95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47</v>
      </c>
      <c r="J17" s="90">
        <v>0</v>
      </c>
      <c r="K17" s="90">
        <v>0</v>
      </c>
      <c r="L17" s="90">
        <v>0</v>
      </c>
      <c r="M17" s="90">
        <v>48</v>
      </c>
      <c r="N17" s="90">
        <v>0</v>
      </c>
      <c r="O17" s="90">
        <v>0</v>
      </c>
    </row>
    <row r="18" spans="1:15">
      <c r="A18" s="68" t="s">
        <v>19</v>
      </c>
      <c r="B18" s="66">
        <f t="shared" si="2"/>
        <v>423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356</v>
      </c>
      <c r="J18" s="89">
        <v>0</v>
      </c>
      <c r="K18" s="89">
        <v>0</v>
      </c>
      <c r="L18" s="89">
        <v>0</v>
      </c>
      <c r="M18" s="89">
        <v>67</v>
      </c>
      <c r="N18" s="89">
        <v>0</v>
      </c>
      <c r="O18" s="89">
        <v>0</v>
      </c>
    </row>
    <row r="19" spans="1:15">
      <c r="A19" s="69" t="s">
        <v>20</v>
      </c>
      <c r="B19" s="67">
        <f t="shared" si="2"/>
        <v>25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25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</row>
    <row r="20" spans="1:15">
      <c r="A20" s="43" t="s">
        <v>31</v>
      </c>
      <c r="B20" s="66">
        <f t="shared" si="2"/>
        <v>698</v>
      </c>
      <c r="C20" s="89">
        <f t="shared" ref="C20:O20" si="3">SUM(C21:C26)</f>
        <v>0</v>
      </c>
      <c r="D20" s="89">
        <f t="shared" si="3"/>
        <v>0</v>
      </c>
      <c r="E20" s="89">
        <f t="shared" si="3"/>
        <v>0</v>
      </c>
      <c r="F20" s="89">
        <f t="shared" si="3"/>
        <v>0</v>
      </c>
      <c r="G20" s="89">
        <f t="shared" si="3"/>
        <v>0</v>
      </c>
      <c r="H20" s="89">
        <f t="shared" si="3"/>
        <v>0</v>
      </c>
      <c r="I20" s="89">
        <f t="shared" si="3"/>
        <v>349</v>
      </c>
      <c r="J20" s="89">
        <f t="shared" si="3"/>
        <v>0</v>
      </c>
      <c r="K20" s="89">
        <f t="shared" si="3"/>
        <v>5</v>
      </c>
      <c r="L20" s="89">
        <f t="shared" si="3"/>
        <v>0</v>
      </c>
      <c r="M20" s="89">
        <f t="shared" si="3"/>
        <v>344</v>
      </c>
      <c r="N20" s="89">
        <f t="shared" si="3"/>
        <v>0</v>
      </c>
      <c r="O20" s="89">
        <f t="shared" si="3"/>
        <v>0</v>
      </c>
    </row>
    <row r="21" spans="1:15">
      <c r="A21" s="69" t="s">
        <v>21</v>
      </c>
      <c r="B21" s="67">
        <f t="shared" si="2"/>
        <v>59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43</v>
      </c>
      <c r="J21" s="90">
        <v>0</v>
      </c>
      <c r="K21" s="90">
        <v>0</v>
      </c>
      <c r="L21" s="90">
        <v>0</v>
      </c>
      <c r="M21" s="90">
        <v>16</v>
      </c>
      <c r="N21" s="90">
        <v>0</v>
      </c>
      <c r="O21" s="90">
        <v>0</v>
      </c>
    </row>
    <row r="22" spans="1:15">
      <c r="A22" s="68" t="s">
        <v>22</v>
      </c>
      <c r="B22" s="66">
        <f t="shared" si="2"/>
        <v>93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52</v>
      </c>
      <c r="J22" s="89">
        <v>0</v>
      </c>
      <c r="K22" s="89">
        <v>5</v>
      </c>
      <c r="L22" s="89">
        <v>0</v>
      </c>
      <c r="M22" s="89">
        <v>36</v>
      </c>
      <c r="N22" s="89">
        <v>0</v>
      </c>
      <c r="O22" s="89">
        <v>0</v>
      </c>
    </row>
    <row r="23" spans="1:15">
      <c r="A23" s="69" t="s">
        <v>32</v>
      </c>
      <c r="B23" s="67">
        <f t="shared" si="2"/>
        <v>106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90">
        <v>23</v>
      </c>
      <c r="J23" s="90">
        <v>0</v>
      </c>
      <c r="K23" s="90">
        <v>0</v>
      </c>
      <c r="L23" s="90">
        <v>0</v>
      </c>
      <c r="M23" s="90">
        <v>83</v>
      </c>
      <c r="N23" s="90">
        <v>0</v>
      </c>
      <c r="O23" s="90">
        <v>0</v>
      </c>
    </row>
    <row r="24" spans="1:15">
      <c r="A24" s="68" t="s">
        <v>23</v>
      </c>
      <c r="B24" s="66">
        <f t="shared" si="2"/>
        <v>205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126</v>
      </c>
      <c r="J24" s="89">
        <v>0</v>
      </c>
      <c r="K24" s="89">
        <v>0</v>
      </c>
      <c r="L24" s="89">
        <v>0</v>
      </c>
      <c r="M24" s="89">
        <v>79</v>
      </c>
      <c r="N24" s="89">
        <v>0</v>
      </c>
      <c r="O24" s="89">
        <v>0</v>
      </c>
    </row>
    <row r="25" spans="1:15">
      <c r="A25" s="69" t="s">
        <v>24</v>
      </c>
      <c r="B25" s="67">
        <f t="shared" si="2"/>
        <v>75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50</v>
      </c>
      <c r="J25" s="90">
        <v>0</v>
      </c>
      <c r="K25" s="90">
        <v>0</v>
      </c>
      <c r="L25" s="90">
        <v>0</v>
      </c>
      <c r="M25" s="90">
        <v>25</v>
      </c>
      <c r="N25" s="90">
        <v>0</v>
      </c>
      <c r="O25" s="90">
        <v>0</v>
      </c>
    </row>
    <row r="26" spans="1:15">
      <c r="A26" s="68" t="s">
        <v>25</v>
      </c>
      <c r="B26" s="66">
        <f t="shared" si="2"/>
        <v>160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55</v>
      </c>
      <c r="J26" s="89">
        <v>0</v>
      </c>
      <c r="K26" s="89">
        <v>0</v>
      </c>
      <c r="L26" s="89">
        <v>0</v>
      </c>
      <c r="M26" s="89">
        <v>105</v>
      </c>
      <c r="N26" s="89">
        <v>0</v>
      </c>
      <c r="O26" s="89">
        <v>0</v>
      </c>
    </row>
    <row r="27" spans="1:15" ht="15" customHeight="1">
      <c r="A27" s="58"/>
      <c r="B27" s="378" t="s">
        <v>95</v>
      </c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</row>
    <row r="28" spans="1:15">
      <c r="A28" s="7" t="s">
        <v>10</v>
      </c>
      <c r="B28" s="146">
        <f t="shared" ref="B28:O28" si="4">B8*100/$B8</f>
        <v>100</v>
      </c>
      <c r="C28" s="219">
        <f t="shared" si="4"/>
        <v>0</v>
      </c>
      <c r="D28" s="219">
        <f t="shared" si="4"/>
        <v>1.4026402640264026</v>
      </c>
      <c r="E28" s="219">
        <f t="shared" si="4"/>
        <v>0</v>
      </c>
      <c r="F28" s="219">
        <f t="shared" si="4"/>
        <v>0</v>
      </c>
      <c r="G28" s="219">
        <f t="shared" si="4"/>
        <v>0</v>
      </c>
      <c r="H28" s="219">
        <f t="shared" si="4"/>
        <v>0</v>
      </c>
      <c r="I28" s="219">
        <f t="shared" si="4"/>
        <v>69.265676567656769</v>
      </c>
      <c r="J28" s="219">
        <f t="shared" si="4"/>
        <v>8.2508250825082508E-2</v>
      </c>
      <c r="K28" s="219">
        <f t="shared" si="4"/>
        <v>0.20627062706270627</v>
      </c>
      <c r="L28" s="219">
        <f t="shared" si="4"/>
        <v>4.1254125412541254E-2</v>
      </c>
      <c r="M28" s="219">
        <f t="shared" si="4"/>
        <v>28.671617161716171</v>
      </c>
      <c r="N28" s="219">
        <f t="shared" si="4"/>
        <v>0.33003300330033003</v>
      </c>
      <c r="O28" s="219">
        <f t="shared" si="4"/>
        <v>0</v>
      </c>
    </row>
    <row r="29" spans="1:15">
      <c r="A29" s="44" t="s">
        <v>30</v>
      </c>
      <c r="B29" s="145">
        <f t="shared" ref="B29:O44" si="5">B9*100/$B9</f>
        <v>100</v>
      </c>
      <c r="C29" s="218">
        <f t="shared" si="5"/>
        <v>0</v>
      </c>
      <c r="D29" s="218">
        <f t="shared" si="5"/>
        <v>1.969872537659328</v>
      </c>
      <c r="E29" s="218">
        <f t="shared" si="5"/>
        <v>0</v>
      </c>
      <c r="F29" s="218">
        <f t="shared" si="5"/>
        <v>0</v>
      </c>
      <c r="G29" s="218">
        <f t="shared" si="5"/>
        <v>0</v>
      </c>
      <c r="H29" s="218">
        <f t="shared" si="5"/>
        <v>0</v>
      </c>
      <c r="I29" s="218">
        <f t="shared" si="5"/>
        <v>77.05677867902665</v>
      </c>
      <c r="J29" s="218">
        <f t="shared" ref="J29:O43" si="6">J9*100/$B9</f>
        <v>0.11587485515643106</v>
      </c>
      <c r="K29" s="218">
        <f t="shared" si="6"/>
        <v>0</v>
      </c>
      <c r="L29" s="218">
        <f t="shared" si="6"/>
        <v>5.7937427578215531E-2</v>
      </c>
      <c r="M29" s="218">
        <f t="shared" si="6"/>
        <v>20.336037079953648</v>
      </c>
      <c r="N29" s="218">
        <f t="shared" si="6"/>
        <v>0.46349942062572425</v>
      </c>
      <c r="O29" s="218">
        <f t="shared" si="6"/>
        <v>0</v>
      </c>
    </row>
    <row r="30" spans="1:15">
      <c r="A30" s="68" t="s">
        <v>11</v>
      </c>
      <c r="B30" s="146">
        <f t="shared" si="5"/>
        <v>100</v>
      </c>
      <c r="C30" s="219">
        <f t="shared" si="5"/>
        <v>0</v>
      </c>
      <c r="D30" s="219">
        <f t="shared" si="5"/>
        <v>2.912621359223301</v>
      </c>
      <c r="E30" s="219">
        <f t="shared" si="5"/>
        <v>0</v>
      </c>
      <c r="F30" s="219">
        <f t="shared" si="5"/>
        <v>0</v>
      </c>
      <c r="G30" s="219">
        <f t="shared" si="5"/>
        <v>0</v>
      </c>
      <c r="H30" s="219">
        <f t="shared" si="5"/>
        <v>0</v>
      </c>
      <c r="I30" s="219">
        <f t="shared" si="5"/>
        <v>26.21359223300971</v>
      </c>
      <c r="J30" s="219">
        <f t="shared" si="6"/>
        <v>0</v>
      </c>
      <c r="K30" s="219">
        <f t="shared" si="6"/>
        <v>0</v>
      </c>
      <c r="L30" s="219">
        <f t="shared" si="6"/>
        <v>0</v>
      </c>
      <c r="M30" s="219">
        <f t="shared" si="6"/>
        <v>69.902912621359221</v>
      </c>
      <c r="N30" s="219">
        <f t="shared" si="6"/>
        <v>0.970873786407767</v>
      </c>
      <c r="O30" s="219">
        <f t="shared" si="6"/>
        <v>0</v>
      </c>
    </row>
    <row r="31" spans="1:15">
      <c r="A31" s="69" t="s">
        <v>12</v>
      </c>
      <c r="B31" s="145">
        <f t="shared" si="5"/>
        <v>100</v>
      </c>
      <c r="C31" s="218">
        <f t="shared" si="5"/>
        <v>0</v>
      </c>
      <c r="D31" s="218">
        <f t="shared" si="5"/>
        <v>0</v>
      </c>
      <c r="E31" s="218">
        <f t="shared" si="5"/>
        <v>0</v>
      </c>
      <c r="F31" s="218">
        <f t="shared" si="5"/>
        <v>0</v>
      </c>
      <c r="G31" s="218">
        <f t="shared" si="5"/>
        <v>0</v>
      </c>
      <c r="H31" s="218">
        <f t="shared" si="5"/>
        <v>0</v>
      </c>
      <c r="I31" s="218">
        <f t="shared" si="5"/>
        <v>93.333333333333329</v>
      </c>
      <c r="J31" s="218">
        <f t="shared" si="6"/>
        <v>0</v>
      </c>
      <c r="K31" s="218">
        <f t="shared" si="6"/>
        <v>0</v>
      </c>
      <c r="L31" s="218">
        <f t="shared" si="6"/>
        <v>0</v>
      </c>
      <c r="M31" s="218">
        <f t="shared" si="6"/>
        <v>6.666666666666667</v>
      </c>
      <c r="N31" s="218">
        <f t="shared" si="6"/>
        <v>0</v>
      </c>
      <c r="O31" s="218">
        <f t="shared" si="6"/>
        <v>0</v>
      </c>
    </row>
    <row r="32" spans="1:15">
      <c r="A32" s="68" t="s">
        <v>13</v>
      </c>
      <c r="B32" s="146">
        <f t="shared" si="5"/>
        <v>100</v>
      </c>
      <c r="C32" s="219">
        <f t="shared" si="5"/>
        <v>0</v>
      </c>
      <c r="D32" s="219">
        <f t="shared" si="5"/>
        <v>4.8309178743961354</v>
      </c>
      <c r="E32" s="219">
        <f t="shared" si="5"/>
        <v>0</v>
      </c>
      <c r="F32" s="219">
        <f t="shared" si="5"/>
        <v>0</v>
      </c>
      <c r="G32" s="219">
        <f t="shared" si="5"/>
        <v>0</v>
      </c>
      <c r="H32" s="219">
        <f t="shared" si="5"/>
        <v>0</v>
      </c>
      <c r="I32" s="219">
        <f t="shared" si="5"/>
        <v>60.386473429951693</v>
      </c>
      <c r="J32" s="219">
        <f t="shared" si="6"/>
        <v>0</v>
      </c>
      <c r="K32" s="219">
        <f t="shared" si="6"/>
        <v>0</v>
      </c>
      <c r="L32" s="219">
        <f t="shared" si="6"/>
        <v>0</v>
      </c>
      <c r="M32" s="219">
        <f t="shared" si="6"/>
        <v>32.367149758454104</v>
      </c>
      <c r="N32" s="219">
        <f t="shared" si="6"/>
        <v>2.4154589371980677</v>
      </c>
      <c r="O32" s="219">
        <f t="shared" si="6"/>
        <v>0</v>
      </c>
    </row>
    <row r="33" spans="1:15">
      <c r="A33" s="69" t="s">
        <v>14</v>
      </c>
      <c r="B33" s="145">
        <f t="shared" si="5"/>
        <v>100</v>
      </c>
      <c r="C33" s="218">
        <f t="shared" si="5"/>
        <v>0</v>
      </c>
      <c r="D33" s="218">
        <f t="shared" si="5"/>
        <v>0</v>
      </c>
      <c r="E33" s="218">
        <f t="shared" si="5"/>
        <v>0</v>
      </c>
      <c r="F33" s="218">
        <f t="shared" si="5"/>
        <v>0</v>
      </c>
      <c r="G33" s="218">
        <f t="shared" si="5"/>
        <v>0</v>
      </c>
      <c r="H33" s="218">
        <f t="shared" si="5"/>
        <v>0</v>
      </c>
      <c r="I33" s="218">
        <f t="shared" si="5"/>
        <v>0</v>
      </c>
      <c r="J33" s="218">
        <f t="shared" si="6"/>
        <v>5.882352941176471</v>
      </c>
      <c r="K33" s="218">
        <f t="shared" si="6"/>
        <v>0</v>
      </c>
      <c r="L33" s="218">
        <f t="shared" si="6"/>
        <v>0</v>
      </c>
      <c r="M33" s="218">
        <f t="shared" si="6"/>
        <v>94.117647058823536</v>
      </c>
      <c r="N33" s="218">
        <f t="shared" si="6"/>
        <v>0</v>
      </c>
      <c r="O33" s="218">
        <f t="shared" si="6"/>
        <v>0</v>
      </c>
    </row>
    <row r="34" spans="1:15">
      <c r="A34" s="68" t="s">
        <v>15</v>
      </c>
      <c r="B34" s="146">
        <f t="shared" si="5"/>
        <v>100</v>
      </c>
      <c r="C34" s="219">
        <f t="shared" si="5"/>
        <v>0</v>
      </c>
      <c r="D34" s="219">
        <f t="shared" si="5"/>
        <v>2.8688524590163933</v>
      </c>
      <c r="E34" s="219">
        <f t="shared" si="5"/>
        <v>0</v>
      </c>
      <c r="F34" s="219">
        <f t="shared" si="5"/>
        <v>0</v>
      </c>
      <c r="G34" s="219">
        <f t="shared" si="5"/>
        <v>0</v>
      </c>
      <c r="H34" s="219">
        <f t="shared" si="5"/>
        <v>0</v>
      </c>
      <c r="I34" s="219">
        <f t="shared" si="5"/>
        <v>90.710382513661202</v>
      </c>
      <c r="J34" s="219">
        <f t="shared" si="6"/>
        <v>0.13661202185792351</v>
      </c>
      <c r="K34" s="219">
        <f t="shared" si="6"/>
        <v>0</v>
      </c>
      <c r="L34" s="219">
        <f t="shared" si="6"/>
        <v>0.13661202185792351</v>
      </c>
      <c r="M34" s="219">
        <f t="shared" si="6"/>
        <v>5.8743169398907105</v>
      </c>
      <c r="N34" s="219">
        <f t="shared" si="6"/>
        <v>0.27322404371584702</v>
      </c>
      <c r="O34" s="219">
        <f t="shared" si="6"/>
        <v>0</v>
      </c>
    </row>
    <row r="35" spans="1:15">
      <c r="A35" s="69" t="s">
        <v>16</v>
      </c>
      <c r="B35" s="145">
        <f t="shared" si="5"/>
        <v>100</v>
      </c>
      <c r="C35" s="218">
        <f t="shared" si="5"/>
        <v>0</v>
      </c>
      <c r="D35" s="218">
        <f t="shared" si="5"/>
        <v>0</v>
      </c>
      <c r="E35" s="218">
        <f t="shared" si="5"/>
        <v>0</v>
      </c>
      <c r="F35" s="218">
        <f t="shared" si="5"/>
        <v>0</v>
      </c>
      <c r="G35" s="218">
        <f t="shared" si="5"/>
        <v>0</v>
      </c>
      <c r="H35" s="218">
        <f t="shared" si="5"/>
        <v>0</v>
      </c>
      <c r="I35" s="218">
        <f t="shared" si="5"/>
        <v>60.674157303370784</v>
      </c>
      <c r="J35" s="218">
        <f t="shared" si="6"/>
        <v>0</v>
      </c>
      <c r="K35" s="218">
        <f t="shared" si="6"/>
        <v>0</v>
      </c>
      <c r="L35" s="218">
        <f t="shared" si="6"/>
        <v>0</v>
      </c>
      <c r="M35" s="218">
        <f t="shared" si="6"/>
        <v>39.325842696629216</v>
      </c>
      <c r="N35" s="218">
        <f t="shared" si="6"/>
        <v>0</v>
      </c>
      <c r="O35" s="218">
        <f t="shared" si="6"/>
        <v>0</v>
      </c>
    </row>
    <row r="36" spans="1:15">
      <c r="A36" s="68" t="s">
        <v>17</v>
      </c>
      <c r="B36" s="147">
        <f t="shared" si="5"/>
        <v>100</v>
      </c>
      <c r="C36" s="219">
        <f t="shared" si="5"/>
        <v>0</v>
      </c>
      <c r="D36" s="219">
        <f t="shared" si="5"/>
        <v>0</v>
      </c>
      <c r="E36" s="219">
        <f t="shared" si="5"/>
        <v>0</v>
      </c>
      <c r="F36" s="219">
        <f t="shared" si="5"/>
        <v>0</v>
      </c>
      <c r="G36" s="219">
        <f t="shared" si="5"/>
        <v>0</v>
      </c>
      <c r="H36" s="219">
        <f t="shared" si="5"/>
        <v>0</v>
      </c>
      <c r="I36" s="219">
        <f t="shared" si="5"/>
        <v>80</v>
      </c>
      <c r="J36" s="219">
        <f t="shared" si="6"/>
        <v>0</v>
      </c>
      <c r="K36" s="219">
        <f t="shared" si="6"/>
        <v>0</v>
      </c>
      <c r="L36" s="219">
        <f t="shared" si="6"/>
        <v>0</v>
      </c>
      <c r="M36" s="219">
        <f t="shared" si="6"/>
        <v>20</v>
      </c>
      <c r="N36" s="219">
        <f t="shared" si="6"/>
        <v>0</v>
      </c>
      <c r="O36" s="219">
        <f t="shared" si="6"/>
        <v>0</v>
      </c>
    </row>
    <row r="37" spans="1:15">
      <c r="A37" s="69" t="s">
        <v>18</v>
      </c>
      <c r="B37" s="148">
        <f t="shared" si="5"/>
        <v>100</v>
      </c>
      <c r="C37" s="218">
        <f t="shared" si="5"/>
        <v>0</v>
      </c>
      <c r="D37" s="218">
        <f t="shared" si="5"/>
        <v>0</v>
      </c>
      <c r="E37" s="218">
        <f t="shared" si="5"/>
        <v>0</v>
      </c>
      <c r="F37" s="218">
        <f t="shared" si="5"/>
        <v>0</v>
      </c>
      <c r="G37" s="218">
        <f t="shared" si="5"/>
        <v>0</v>
      </c>
      <c r="H37" s="218">
        <f t="shared" si="5"/>
        <v>0</v>
      </c>
      <c r="I37" s="218">
        <f t="shared" si="5"/>
        <v>49.473684210526315</v>
      </c>
      <c r="J37" s="218">
        <f t="shared" si="6"/>
        <v>0</v>
      </c>
      <c r="K37" s="218">
        <f t="shared" si="6"/>
        <v>0</v>
      </c>
      <c r="L37" s="218">
        <f t="shared" si="6"/>
        <v>0</v>
      </c>
      <c r="M37" s="218">
        <f t="shared" si="6"/>
        <v>50.526315789473685</v>
      </c>
      <c r="N37" s="218">
        <f t="shared" si="6"/>
        <v>0</v>
      </c>
      <c r="O37" s="218">
        <f t="shared" si="6"/>
        <v>0</v>
      </c>
    </row>
    <row r="38" spans="1:15">
      <c r="A38" s="68" t="s">
        <v>19</v>
      </c>
      <c r="B38" s="147">
        <f t="shared" si="5"/>
        <v>100</v>
      </c>
      <c r="C38" s="219">
        <f t="shared" si="5"/>
        <v>0</v>
      </c>
      <c r="D38" s="219">
        <f t="shared" si="5"/>
        <v>0</v>
      </c>
      <c r="E38" s="219">
        <f t="shared" si="5"/>
        <v>0</v>
      </c>
      <c r="F38" s="219">
        <f t="shared" si="5"/>
        <v>0</v>
      </c>
      <c r="G38" s="219">
        <f t="shared" si="5"/>
        <v>0</v>
      </c>
      <c r="H38" s="219">
        <f t="shared" si="5"/>
        <v>0</v>
      </c>
      <c r="I38" s="219">
        <f t="shared" si="5"/>
        <v>84.160756501182036</v>
      </c>
      <c r="J38" s="219">
        <f t="shared" si="6"/>
        <v>0</v>
      </c>
      <c r="K38" s="219">
        <f t="shared" si="6"/>
        <v>0</v>
      </c>
      <c r="L38" s="219">
        <f t="shared" si="6"/>
        <v>0</v>
      </c>
      <c r="M38" s="219">
        <f t="shared" si="6"/>
        <v>15.839243498817966</v>
      </c>
      <c r="N38" s="219">
        <f t="shared" si="6"/>
        <v>0</v>
      </c>
      <c r="O38" s="219">
        <f t="shared" si="6"/>
        <v>0</v>
      </c>
    </row>
    <row r="39" spans="1:15">
      <c r="A39" s="69" t="s">
        <v>20</v>
      </c>
      <c r="B39" s="148">
        <f t="shared" si="5"/>
        <v>100</v>
      </c>
      <c r="C39" s="218">
        <f t="shared" si="5"/>
        <v>0</v>
      </c>
      <c r="D39" s="218">
        <f t="shared" si="5"/>
        <v>0</v>
      </c>
      <c r="E39" s="218">
        <f t="shared" si="5"/>
        <v>0</v>
      </c>
      <c r="F39" s="218">
        <f t="shared" si="5"/>
        <v>0</v>
      </c>
      <c r="G39" s="218">
        <f t="shared" si="5"/>
        <v>0</v>
      </c>
      <c r="H39" s="218">
        <f t="shared" si="5"/>
        <v>0</v>
      </c>
      <c r="I39" s="218">
        <f t="shared" si="5"/>
        <v>100</v>
      </c>
      <c r="J39" s="218">
        <f t="shared" si="6"/>
        <v>0</v>
      </c>
      <c r="K39" s="218">
        <f t="shared" si="6"/>
        <v>0</v>
      </c>
      <c r="L39" s="218">
        <f t="shared" si="6"/>
        <v>0</v>
      </c>
      <c r="M39" s="218">
        <f t="shared" si="6"/>
        <v>0</v>
      </c>
      <c r="N39" s="218">
        <f t="shared" si="6"/>
        <v>0</v>
      </c>
      <c r="O39" s="218">
        <f t="shared" si="6"/>
        <v>0</v>
      </c>
    </row>
    <row r="40" spans="1:15">
      <c r="A40" s="43" t="s">
        <v>31</v>
      </c>
      <c r="B40" s="147">
        <f t="shared" si="5"/>
        <v>100</v>
      </c>
      <c r="C40" s="219">
        <f t="shared" si="5"/>
        <v>0</v>
      </c>
      <c r="D40" s="219">
        <f t="shared" si="5"/>
        <v>0</v>
      </c>
      <c r="E40" s="219">
        <f t="shared" si="5"/>
        <v>0</v>
      </c>
      <c r="F40" s="219">
        <f t="shared" si="5"/>
        <v>0</v>
      </c>
      <c r="G40" s="219">
        <f t="shared" si="5"/>
        <v>0</v>
      </c>
      <c r="H40" s="219">
        <f t="shared" si="5"/>
        <v>0</v>
      </c>
      <c r="I40" s="219">
        <f t="shared" si="5"/>
        <v>50</v>
      </c>
      <c r="J40" s="219">
        <f t="shared" si="6"/>
        <v>0</v>
      </c>
      <c r="K40" s="219">
        <f t="shared" si="6"/>
        <v>0.71633237822349571</v>
      </c>
      <c r="L40" s="219">
        <f t="shared" si="6"/>
        <v>0</v>
      </c>
      <c r="M40" s="219">
        <f t="shared" si="6"/>
        <v>49.283667621776502</v>
      </c>
      <c r="N40" s="219">
        <f t="shared" si="6"/>
        <v>0</v>
      </c>
      <c r="O40" s="219">
        <f t="shared" si="6"/>
        <v>0</v>
      </c>
    </row>
    <row r="41" spans="1:15">
      <c r="A41" s="69" t="s">
        <v>21</v>
      </c>
      <c r="B41" s="148">
        <f t="shared" si="5"/>
        <v>100</v>
      </c>
      <c r="C41" s="218">
        <f t="shared" si="5"/>
        <v>0</v>
      </c>
      <c r="D41" s="218">
        <f t="shared" si="5"/>
        <v>0</v>
      </c>
      <c r="E41" s="218">
        <f t="shared" si="5"/>
        <v>0</v>
      </c>
      <c r="F41" s="218">
        <f t="shared" si="5"/>
        <v>0</v>
      </c>
      <c r="G41" s="218">
        <f t="shared" si="5"/>
        <v>0</v>
      </c>
      <c r="H41" s="218">
        <f t="shared" si="5"/>
        <v>0</v>
      </c>
      <c r="I41" s="218">
        <f t="shared" si="5"/>
        <v>72.881355932203391</v>
      </c>
      <c r="J41" s="218">
        <f t="shared" si="6"/>
        <v>0</v>
      </c>
      <c r="K41" s="218">
        <f t="shared" si="6"/>
        <v>0</v>
      </c>
      <c r="L41" s="218">
        <f t="shared" si="6"/>
        <v>0</v>
      </c>
      <c r="M41" s="218">
        <f t="shared" si="6"/>
        <v>27.118644067796609</v>
      </c>
      <c r="N41" s="218">
        <f t="shared" si="6"/>
        <v>0</v>
      </c>
      <c r="O41" s="218">
        <f t="shared" si="6"/>
        <v>0</v>
      </c>
    </row>
    <row r="42" spans="1:15">
      <c r="A42" s="68" t="s">
        <v>22</v>
      </c>
      <c r="B42" s="147">
        <f t="shared" si="5"/>
        <v>100</v>
      </c>
      <c r="C42" s="219">
        <f t="shared" si="5"/>
        <v>0</v>
      </c>
      <c r="D42" s="219">
        <f t="shared" si="5"/>
        <v>0</v>
      </c>
      <c r="E42" s="219">
        <f t="shared" si="5"/>
        <v>0</v>
      </c>
      <c r="F42" s="219">
        <f t="shared" si="5"/>
        <v>0</v>
      </c>
      <c r="G42" s="219">
        <f t="shared" si="5"/>
        <v>0</v>
      </c>
      <c r="H42" s="219">
        <f t="shared" si="5"/>
        <v>0</v>
      </c>
      <c r="I42" s="219">
        <f t="shared" si="5"/>
        <v>55.913978494623656</v>
      </c>
      <c r="J42" s="219">
        <f t="shared" si="6"/>
        <v>0</v>
      </c>
      <c r="K42" s="219">
        <f t="shared" si="6"/>
        <v>5.376344086021505</v>
      </c>
      <c r="L42" s="219">
        <f t="shared" si="6"/>
        <v>0</v>
      </c>
      <c r="M42" s="219">
        <f t="shared" si="6"/>
        <v>38.70967741935484</v>
      </c>
      <c r="N42" s="219">
        <f t="shared" si="6"/>
        <v>0</v>
      </c>
      <c r="O42" s="219">
        <f t="shared" si="6"/>
        <v>0</v>
      </c>
    </row>
    <row r="43" spans="1:15">
      <c r="A43" s="69" t="s">
        <v>32</v>
      </c>
      <c r="B43" s="148">
        <f t="shared" si="5"/>
        <v>100</v>
      </c>
      <c r="C43" s="218">
        <f t="shared" si="5"/>
        <v>0</v>
      </c>
      <c r="D43" s="218">
        <f t="shared" si="5"/>
        <v>0</v>
      </c>
      <c r="E43" s="218">
        <f t="shared" si="5"/>
        <v>0</v>
      </c>
      <c r="F43" s="218">
        <f t="shared" si="5"/>
        <v>0</v>
      </c>
      <c r="G43" s="218">
        <f t="shared" si="5"/>
        <v>0</v>
      </c>
      <c r="H43" s="218">
        <f t="shared" si="5"/>
        <v>0</v>
      </c>
      <c r="I43" s="218">
        <f t="shared" si="5"/>
        <v>21.69811320754717</v>
      </c>
      <c r="J43" s="218">
        <f t="shared" si="6"/>
        <v>0</v>
      </c>
      <c r="K43" s="218">
        <f t="shared" si="6"/>
        <v>0</v>
      </c>
      <c r="L43" s="218">
        <f t="shared" si="6"/>
        <v>0</v>
      </c>
      <c r="M43" s="218">
        <f t="shared" si="6"/>
        <v>78.301886792452834</v>
      </c>
      <c r="N43" s="218">
        <f t="shared" si="6"/>
        <v>0</v>
      </c>
      <c r="O43" s="218">
        <f t="shared" si="6"/>
        <v>0</v>
      </c>
    </row>
    <row r="44" spans="1:15">
      <c r="A44" s="68" t="s">
        <v>23</v>
      </c>
      <c r="B44" s="147">
        <f t="shared" si="5"/>
        <v>100</v>
      </c>
      <c r="C44" s="219">
        <f t="shared" si="5"/>
        <v>0</v>
      </c>
      <c r="D44" s="219">
        <f t="shared" si="5"/>
        <v>0</v>
      </c>
      <c r="E44" s="219">
        <f t="shared" si="5"/>
        <v>0</v>
      </c>
      <c r="F44" s="219">
        <f t="shared" si="5"/>
        <v>0</v>
      </c>
      <c r="G44" s="219">
        <f t="shared" si="5"/>
        <v>0</v>
      </c>
      <c r="H44" s="219">
        <f t="shared" si="5"/>
        <v>0</v>
      </c>
      <c r="I44" s="219">
        <f t="shared" si="5"/>
        <v>61.463414634146339</v>
      </c>
      <c r="J44" s="219">
        <f t="shared" si="5"/>
        <v>0</v>
      </c>
      <c r="K44" s="219">
        <f t="shared" si="5"/>
        <v>0</v>
      </c>
      <c r="L44" s="219">
        <f t="shared" si="5"/>
        <v>0</v>
      </c>
      <c r="M44" s="219">
        <f t="shared" si="5"/>
        <v>38.536585365853661</v>
      </c>
      <c r="N44" s="219">
        <f t="shared" si="5"/>
        <v>0</v>
      </c>
      <c r="O44" s="219">
        <f t="shared" si="5"/>
        <v>0</v>
      </c>
    </row>
    <row r="45" spans="1:15">
      <c r="A45" s="69" t="s">
        <v>24</v>
      </c>
      <c r="B45" s="148">
        <f t="shared" ref="B45:O46" si="7">B25*100/$B25</f>
        <v>100</v>
      </c>
      <c r="C45" s="218">
        <f t="shared" si="7"/>
        <v>0</v>
      </c>
      <c r="D45" s="218">
        <f t="shared" si="7"/>
        <v>0</v>
      </c>
      <c r="E45" s="218">
        <f t="shared" si="7"/>
        <v>0</v>
      </c>
      <c r="F45" s="218">
        <f t="shared" si="7"/>
        <v>0</v>
      </c>
      <c r="G45" s="218">
        <f t="shared" si="7"/>
        <v>0</v>
      </c>
      <c r="H45" s="218">
        <f t="shared" si="7"/>
        <v>0</v>
      </c>
      <c r="I45" s="218">
        <f t="shared" si="7"/>
        <v>66.666666666666671</v>
      </c>
      <c r="J45" s="218">
        <f t="shared" si="7"/>
        <v>0</v>
      </c>
      <c r="K45" s="218">
        <f t="shared" si="7"/>
        <v>0</v>
      </c>
      <c r="L45" s="218">
        <f t="shared" si="7"/>
        <v>0</v>
      </c>
      <c r="M45" s="218">
        <f t="shared" si="7"/>
        <v>33.333333333333336</v>
      </c>
      <c r="N45" s="218">
        <f t="shared" si="7"/>
        <v>0</v>
      </c>
      <c r="O45" s="218">
        <f t="shared" si="7"/>
        <v>0</v>
      </c>
    </row>
    <row r="46" spans="1:15">
      <c r="A46" s="68" t="s">
        <v>25</v>
      </c>
      <c r="B46" s="147">
        <f t="shared" si="7"/>
        <v>100</v>
      </c>
      <c r="C46" s="219">
        <f t="shared" si="7"/>
        <v>0</v>
      </c>
      <c r="D46" s="219">
        <f t="shared" si="7"/>
        <v>0</v>
      </c>
      <c r="E46" s="219">
        <f t="shared" si="7"/>
        <v>0</v>
      </c>
      <c r="F46" s="219">
        <f t="shared" si="7"/>
        <v>0</v>
      </c>
      <c r="G46" s="219">
        <f t="shared" si="7"/>
        <v>0</v>
      </c>
      <c r="H46" s="219">
        <f t="shared" si="7"/>
        <v>0</v>
      </c>
      <c r="I46" s="219">
        <f t="shared" si="7"/>
        <v>34.375</v>
      </c>
      <c r="J46" s="219">
        <f t="shared" si="7"/>
        <v>0</v>
      </c>
      <c r="K46" s="219">
        <f t="shared" si="7"/>
        <v>0</v>
      </c>
      <c r="L46" s="219">
        <f t="shared" si="7"/>
        <v>0</v>
      </c>
      <c r="M46" s="219">
        <f t="shared" si="7"/>
        <v>65.625</v>
      </c>
      <c r="N46" s="219">
        <f t="shared" si="7"/>
        <v>0</v>
      </c>
      <c r="O46" s="219">
        <f t="shared" si="7"/>
        <v>0</v>
      </c>
    </row>
    <row r="47" spans="1:15" ht="20" customHeight="1">
      <c r="A47" s="340" t="s">
        <v>304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</row>
  </sheetData>
  <mergeCells count="6">
    <mergeCell ref="A47:O47"/>
    <mergeCell ref="A5:A6"/>
    <mergeCell ref="B5:B6"/>
    <mergeCell ref="C5:O5"/>
    <mergeCell ref="B7:O7"/>
    <mergeCell ref="B27:O2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A47" sqref="A47:XFD47"/>
    </sheetView>
  </sheetViews>
  <sheetFormatPr baseColWidth="10" defaultColWidth="10.81640625" defaultRowHeight="14"/>
  <cols>
    <col min="1" max="1" width="24.54296875" style="1" customWidth="1"/>
    <col min="2" max="15" width="14.1796875" style="1" customWidth="1"/>
    <col min="16" max="16384" width="10.81640625" style="1"/>
  </cols>
  <sheetData>
    <row r="1" spans="1:15" s="15" customFormat="1" ht="20.149999999999999" customHeight="1">
      <c r="A1" s="35" t="s">
        <v>0</v>
      </c>
    </row>
    <row r="2" spans="1:15" s="15" customFormat="1" ht="14.5" customHeight="1">
      <c r="A2" s="26"/>
    </row>
    <row r="3" spans="1:15" s="15" customFormat="1" ht="14.5" customHeight="1">
      <c r="A3" s="54" t="s">
        <v>253</v>
      </c>
    </row>
    <row r="4" spans="1:15" s="15" customFormat="1" ht="14.5" customHeight="1"/>
    <row r="5" spans="1:15">
      <c r="A5" s="380" t="s">
        <v>29</v>
      </c>
      <c r="B5" s="380" t="s">
        <v>2</v>
      </c>
      <c r="C5" s="380" t="s">
        <v>51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</row>
    <row r="6" spans="1:15" ht="40" customHeight="1">
      <c r="A6" s="380"/>
      <c r="B6" s="380"/>
      <c r="C6" s="96" t="s">
        <v>146</v>
      </c>
      <c r="D6" s="96" t="s">
        <v>52</v>
      </c>
      <c r="E6" s="96" t="s">
        <v>98</v>
      </c>
      <c r="F6" s="96" t="s">
        <v>96</v>
      </c>
      <c r="G6" s="96" t="s">
        <v>47</v>
      </c>
      <c r="H6" s="96" t="s">
        <v>97</v>
      </c>
      <c r="I6" s="96" t="s">
        <v>48</v>
      </c>
      <c r="J6" s="236" t="s">
        <v>303</v>
      </c>
      <c r="K6" s="236" t="s">
        <v>49</v>
      </c>
      <c r="L6" s="236" t="s">
        <v>50</v>
      </c>
      <c r="M6" s="236" t="s">
        <v>301</v>
      </c>
      <c r="N6" s="236" t="s">
        <v>302</v>
      </c>
      <c r="O6" s="96" t="s">
        <v>9</v>
      </c>
    </row>
    <row r="7" spans="1:15" ht="15" customHeight="1">
      <c r="A7" s="58"/>
      <c r="B7" s="378" t="s">
        <v>5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</row>
    <row r="8" spans="1:15">
      <c r="A8" s="7" t="s">
        <v>10</v>
      </c>
      <c r="B8" s="66">
        <f>SUM(B10:B19,B21:B26)</f>
        <v>4918</v>
      </c>
      <c r="C8" s="89">
        <f t="shared" ref="C8:O8" si="0">SUM(C10:C19,C21:C26)</f>
        <v>0</v>
      </c>
      <c r="D8" s="89">
        <f t="shared" si="0"/>
        <v>72</v>
      </c>
      <c r="E8" s="89">
        <f t="shared" si="0"/>
        <v>0</v>
      </c>
      <c r="F8" s="89">
        <f t="shared" si="0"/>
        <v>0</v>
      </c>
      <c r="G8" s="89">
        <f t="shared" si="0"/>
        <v>2</v>
      </c>
      <c r="H8" s="89">
        <f t="shared" si="0"/>
        <v>0</v>
      </c>
      <c r="I8" s="89">
        <f t="shared" si="0"/>
        <v>3615</v>
      </c>
      <c r="J8" s="89">
        <f t="shared" si="0"/>
        <v>6</v>
      </c>
      <c r="K8" s="89">
        <f t="shared" si="0"/>
        <v>38</v>
      </c>
      <c r="L8" s="89">
        <f t="shared" si="0"/>
        <v>5</v>
      </c>
      <c r="M8" s="89">
        <f t="shared" si="0"/>
        <v>1172</v>
      </c>
      <c r="N8" s="89">
        <f t="shared" si="0"/>
        <v>8</v>
      </c>
      <c r="O8" s="89">
        <f t="shared" si="0"/>
        <v>0</v>
      </c>
    </row>
    <row r="9" spans="1:15">
      <c r="A9" s="44" t="s">
        <v>30</v>
      </c>
      <c r="B9" s="67">
        <f>SUM(B10:B19)</f>
        <v>3063</v>
      </c>
      <c r="C9" s="90">
        <f t="shared" ref="C9:O9" si="1">SUM(C10:C19)</f>
        <v>0</v>
      </c>
      <c r="D9" s="90">
        <f t="shared" si="1"/>
        <v>59</v>
      </c>
      <c r="E9" s="90">
        <f t="shared" si="1"/>
        <v>0</v>
      </c>
      <c r="F9" s="90">
        <f t="shared" si="1"/>
        <v>0</v>
      </c>
      <c r="G9" s="90">
        <f t="shared" si="1"/>
        <v>2</v>
      </c>
      <c r="H9" s="90">
        <f t="shared" si="1"/>
        <v>0</v>
      </c>
      <c r="I9" s="90">
        <f t="shared" si="1"/>
        <v>2363</v>
      </c>
      <c r="J9" s="90">
        <f t="shared" si="1"/>
        <v>5</v>
      </c>
      <c r="K9" s="90">
        <f t="shared" si="1"/>
        <v>37</v>
      </c>
      <c r="L9" s="90">
        <f t="shared" si="1"/>
        <v>3</v>
      </c>
      <c r="M9" s="90">
        <f t="shared" si="1"/>
        <v>589</v>
      </c>
      <c r="N9" s="90">
        <f t="shared" si="1"/>
        <v>5</v>
      </c>
      <c r="O9" s="90">
        <f t="shared" si="1"/>
        <v>0</v>
      </c>
    </row>
    <row r="10" spans="1:15" ht="14.15" customHeight="1">
      <c r="A10" s="68" t="s">
        <v>11</v>
      </c>
      <c r="B10" s="66">
        <f>SUM(C10:O10)</f>
        <v>209</v>
      </c>
      <c r="C10" s="89">
        <v>0</v>
      </c>
      <c r="D10" s="89">
        <v>7</v>
      </c>
      <c r="E10" s="89">
        <v>0</v>
      </c>
      <c r="F10" s="89">
        <v>0</v>
      </c>
      <c r="G10" s="89">
        <v>0</v>
      </c>
      <c r="H10" s="89">
        <v>0</v>
      </c>
      <c r="I10" s="89">
        <v>176</v>
      </c>
      <c r="J10" s="89">
        <v>0</v>
      </c>
      <c r="K10" s="89">
        <v>2</v>
      </c>
      <c r="L10" s="89">
        <v>1</v>
      </c>
      <c r="M10" s="89">
        <v>23</v>
      </c>
      <c r="N10" s="89">
        <v>0</v>
      </c>
      <c r="O10" s="89">
        <v>0</v>
      </c>
    </row>
    <row r="11" spans="1:15" ht="14.15" customHeight="1">
      <c r="A11" s="69" t="s">
        <v>12</v>
      </c>
      <c r="B11" s="67">
        <f t="shared" ref="B11:B26" si="2">SUM(C11:O11)</f>
        <v>221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  <c r="I11" s="90">
        <v>150</v>
      </c>
      <c r="J11" s="90">
        <v>0</v>
      </c>
      <c r="K11" s="90">
        <v>26</v>
      </c>
      <c r="L11" s="90">
        <v>0</v>
      </c>
      <c r="M11" s="90">
        <v>45</v>
      </c>
      <c r="N11" s="90">
        <v>0</v>
      </c>
      <c r="O11" s="90">
        <v>0</v>
      </c>
    </row>
    <row r="12" spans="1:15" ht="14.15" customHeight="1">
      <c r="A12" s="68" t="s">
        <v>13</v>
      </c>
      <c r="B12" s="66">
        <f t="shared" si="2"/>
        <v>373</v>
      </c>
      <c r="C12" s="89">
        <v>0</v>
      </c>
      <c r="D12" s="89">
        <v>5</v>
      </c>
      <c r="E12" s="89">
        <v>0</v>
      </c>
      <c r="F12" s="89">
        <v>0</v>
      </c>
      <c r="G12" s="89">
        <v>0</v>
      </c>
      <c r="H12" s="89">
        <v>0</v>
      </c>
      <c r="I12" s="89">
        <v>220</v>
      </c>
      <c r="J12" s="89">
        <v>0</v>
      </c>
      <c r="K12" s="89">
        <v>2</v>
      </c>
      <c r="L12" s="89">
        <v>0</v>
      </c>
      <c r="M12" s="89">
        <v>145</v>
      </c>
      <c r="N12" s="89">
        <v>1</v>
      </c>
      <c r="O12" s="89">
        <v>0</v>
      </c>
    </row>
    <row r="13" spans="1:15">
      <c r="A13" s="69" t="s">
        <v>14</v>
      </c>
      <c r="B13" s="67">
        <f t="shared" si="2"/>
        <v>49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40</v>
      </c>
      <c r="J13" s="90">
        <v>0</v>
      </c>
      <c r="K13" s="90">
        <v>1</v>
      </c>
      <c r="L13" s="90">
        <v>0</v>
      </c>
      <c r="M13" s="90">
        <v>8</v>
      </c>
      <c r="N13" s="90">
        <v>0</v>
      </c>
      <c r="O13" s="90">
        <v>0</v>
      </c>
    </row>
    <row r="14" spans="1:15">
      <c r="A14" s="68" t="s">
        <v>15</v>
      </c>
      <c r="B14" s="66">
        <f t="shared" si="2"/>
        <v>1268</v>
      </c>
      <c r="C14" s="89">
        <v>0</v>
      </c>
      <c r="D14" s="89">
        <v>21</v>
      </c>
      <c r="E14" s="89">
        <v>0</v>
      </c>
      <c r="F14" s="89">
        <v>0</v>
      </c>
      <c r="G14" s="89">
        <v>0</v>
      </c>
      <c r="H14" s="89">
        <v>0</v>
      </c>
      <c r="I14" s="89">
        <v>1089</v>
      </c>
      <c r="J14" s="89">
        <v>0</v>
      </c>
      <c r="K14" s="89">
        <v>0</v>
      </c>
      <c r="L14" s="89">
        <v>0</v>
      </c>
      <c r="M14" s="89">
        <v>154</v>
      </c>
      <c r="N14" s="89">
        <v>4</v>
      </c>
      <c r="O14" s="89">
        <v>0</v>
      </c>
    </row>
    <row r="15" spans="1:15">
      <c r="A15" s="69" t="s">
        <v>16</v>
      </c>
      <c r="B15" s="67">
        <f t="shared" si="2"/>
        <v>227</v>
      </c>
      <c r="C15" s="90">
        <v>0</v>
      </c>
      <c r="D15" s="90">
        <v>5</v>
      </c>
      <c r="E15" s="90">
        <v>0</v>
      </c>
      <c r="F15" s="90">
        <v>0</v>
      </c>
      <c r="G15" s="90">
        <v>0</v>
      </c>
      <c r="H15" s="90">
        <v>0</v>
      </c>
      <c r="I15" s="90">
        <v>184</v>
      </c>
      <c r="J15" s="90">
        <v>1</v>
      </c>
      <c r="K15" s="90">
        <v>2</v>
      </c>
      <c r="L15" s="90">
        <v>0</v>
      </c>
      <c r="M15" s="90">
        <v>35</v>
      </c>
      <c r="N15" s="90">
        <v>0</v>
      </c>
      <c r="O15" s="90">
        <v>0</v>
      </c>
    </row>
    <row r="16" spans="1:15">
      <c r="A16" s="68" t="s">
        <v>17</v>
      </c>
      <c r="B16" s="66">
        <f t="shared" si="2"/>
        <v>89</v>
      </c>
      <c r="C16" s="89">
        <v>0</v>
      </c>
      <c r="D16" s="89">
        <v>4</v>
      </c>
      <c r="E16" s="89">
        <v>0</v>
      </c>
      <c r="F16" s="89">
        <v>0</v>
      </c>
      <c r="G16" s="89">
        <v>0</v>
      </c>
      <c r="H16" s="89">
        <v>0</v>
      </c>
      <c r="I16" s="89">
        <v>64</v>
      </c>
      <c r="J16" s="89">
        <v>0</v>
      </c>
      <c r="K16" s="89">
        <v>0</v>
      </c>
      <c r="L16" s="89">
        <v>0</v>
      </c>
      <c r="M16" s="89">
        <v>21</v>
      </c>
      <c r="N16" s="89">
        <v>0</v>
      </c>
      <c r="O16" s="89">
        <v>0</v>
      </c>
    </row>
    <row r="17" spans="1:15">
      <c r="A17" s="69" t="s">
        <v>18</v>
      </c>
      <c r="B17" s="67">
        <f t="shared" si="2"/>
        <v>287</v>
      </c>
      <c r="C17" s="90">
        <v>0</v>
      </c>
      <c r="D17" s="90">
        <v>4</v>
      </c>
      <c r="E17" s="90">
        <v>0</v>
      </c>
      <c r="F17" s="90">
        <v>0</v>
      </c>
      <c r="G17" s="90">
        <v>2</v>
      </c>
      <c r="H17" s="90">
        <v>0</v>
      </c>
      <c r="I17" s="90">
        <v>241</v>
      </c>
      <c r="J17" s="90">
        <v>4</v>
      </c>
      <c r="K17" s="90">
        <v>3</v>
      </c>
      <c r="L17" s="90">
        <v>2</v>
      </c>
      <c r="M17" s="90">
        <v>31</v>
      </c>
      <c r="N17" s="90">
        <v>0</v>
      </c>
      <c r="O17" s="90">
        <v>0</v>
      </c>
    </row>
    <row r="18" spans="1:15">
      <c r="A18" s="68" t="s">
        <v>19</v>
      </c>
      <c r="B18" s="66">
        <f t="shared" si="2"/>
        <v>307</v>
      </c>
      <c r="C18" s="89">
        <v>0</v>
      </c>
      <c r="D18" s="89">
        <v>13</v>
      </c>
      <c r="E18" s="89">
        <v>0</v>
      </c>
      <c r="F18" s="89">
        <v>0</v>
      </c>
      <c r="G18" s="89">
        <v>0</v>
      </c>
      <c r="H18" s="89">
        <v>0</v>
      </c>
      <c r="I18" s="89">
        <v>187</v>
      </c>
      <c r="J18" s="89">
        <v>0</v>
      </c>
      <c r="K18" s="89">
        <v>1</v>
      </c>
      <c r="L18" s="89">
        <v>0</v>
      </c>
      <c r="M18" s="89">
        <v>106</v>
      </c>
      <c r="N18" s="89">
        <v>0</v>
      </c>
      <c r="O18" s="89">
        <v>0</v>
      </c>
    </row>
    <row r="19" spans="1:15">
      <c r="A19" s="69" t="s">
        <v>20</v>
      </c>
      <c r="B19" s="67">
        <f t="shared" si="2"/>
        <v>33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12</v>
      </c>
      <c r="J19" s="90">
        <v>0</v>
      </c>
      <c r="K19" s="90">
        <v>0</v>
      </c>
      <c r="L19" s="90">
        <v>0</v>
      </c>
      <c r="M19" s="90">
        <v>21</v>
      </c>
      <c r="N19" s="90">
        <v>0</v>
      </c>
      <c r="O19" s="90">
        <v>0</v>
      </c>
    </row>
    <row r="20" spans="1:15">
      <c r="A20" s="43" t="s">
        <v>31</v>
      </c>
      <c r="B20" s="66">
        <f t="shared" si="2"/>
        <v>1855</v>
      </c>
      <c r="C20" s="89">
        <f t="shared" ref="C20:O20" si="3">SUM(C21:C26)</f>
        <v>0</v>
      </c>
      <c r="D20" s="89">
        <f t="shared" si="3"/>
        <v>13</v>
      </c>
      <c r="E20" s="89">
        <f t="shared" si="3"/>
        <v>0</v>
      </c>
      <c r="F20" s="89">
        <f t="shared" si="3"/>
        <v>0</v>
      </c>
      <c r="G20" s="89">
        <f t="shared" si="3"/>
        <v>0</v>
      </c>
      <c r="H20" s="89">
        <f t="shared" si="3"/>
        <v>0</v>
      </c>
      <c r="I20" s="89">
        <f t="shared" si="3"/>
        <v>1252</v>
      </c>
      <c r="J20" s="89">
        <f t="shared" si="3"/>
        <v>1</v>
      </c>
      <c r="K20" s="89">
        <f t="shared" si="3"/>
        <v>1</v>
      </c>
      <c r="L20" s="89">
        <f t="shared" si="3"/>
        <v>2</v>
      </c>
      <c r="M20" s="89">
        <f t="shared" si="3"/>
        <v>583</v>
      </c>
      <c r="N20" s="89">
        <f t="shared" si="3"/>
        <v>3</v>
      </c>
      <c r="O20" s="89">
        <f t="shared" si="3"/>
        <v>0</v>
      </c>
    </row>
    <row r="21" spans="1:15">
      <c r="A21" s="69" t="s">
        <v>21</v>
      </c>
      <c r="B21" s="67">
        <f t="shared" si="2"/>
        <v>489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275</v>
      </c>
      <c r="J21" s="90">
        <v>1</v>
      </c>
      <c r="K21" s="90">
        <v>0</v>
      </c>
      <c r="L21" s="90">
        <v>0</v>
      </c>
      <c r="M21" s="90">
        <v>213</v>
      </c>
      <c r="N21" s="90">
        <v>0</v>
      </c>
      <c r="O21" s="90">
        <v>0</v>
      </c>
    </row>
    <row r="22" spans="1:15">
      <c r="A22" s="68" t="s">
        <v>22</v>
      </c>
      <c r="B22" s="66">
        <f t="shared" si="2"/>
        <v>194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95</v>
      </c>
      <c r="J22" s="89">
        <v>0</v>
      </c>
      <c r="K22" s="89">
        <v>0</v>
      </c>
      <c r="L22" s="89">
        <v>0</v>
      </c>
      <c r="M22" s="89">
        <v>99</v>
      </c>
      <c r="N22" s="89">
        <v>0</v>
      </c>
      <c r="O22" s="89">
        <v>0</v>
      </c>
    </row>
    <row r="23" spans="1:15">
      <c r="A23" s="69" t="s">
        <v>32</v>
      </c>
      <c r="B23" s="67">
        <f t="shared" si="2"/>
        <v>259</v>
      </c>
      <c r="C23" s="90">
        <v>0</v>
      </c>
      <c r="D23" s="90">
        <v>1</v>
      </c>
      <c r="E23" s="90">
        <v>0</v>
      </c>
      <c r="F23" s="90">
        <v>0</v>
      </c>
      <c r="G23" s="90">
        <v>0</v>
      </c>
      <c r="H23" s="90">
        <v>0</v>
      </c>
      <c r="I23" s="90">
        <v>223</v>
      </c>
      <c r="J23" s="90">
        <v>0</v>
      </c>
      <c r="K23" s="90">
        <v>0</v>
      </c>
      <c r="L23" s="90">
        <v>0</v>
      </c>
      <c r="M23" s="90">
        <v>35</v>
      </c>
      <c r="N23" s="90">
        <v>0</v>
      </c>
      <c r="O23" s="90">
        <v>0</v>
      </c>
    </row>
    <row r="24" spans="1:15">
      <c r="A24" s="68" t="s">
        <v>23</v>
      </c>
      <c r="B24" s="66">
        <f t="shared" si="2"/>
        <v>494</v>
      </c>
      <c r="C24" s="89">
        <v>0</v>
      </c>
      <c r="D24" s="89">
        <v>5</v>
      </c>
      <c r="E24" s="89">
        <v>0</v>
      </c>
      <c r="F24" s="89">
        <v>0</v>
      </c>
      <c r="G24" s="89">
        <v>0</v>
      </c>
      <c r="H24" s="89">
        <v>0</v>
      </c>
      <c r="I24" s="89">
        <v>412</v>
      </c>
      <c r="J24" s="89">
        <v>0</v>
      </c>
      <c r="K24" s="89">
        <v>0</v>
      </c>
      <c r="L24" s="89">
        <v>0</v>
      </c>
      <c r="M24" s="89">
        <v>77</v>
      </c>
      <c r="N24" s="89">
        <v>0</v>
      </c>
      <c r="O24" s="89">
        <v>0</v>
      </c>
    </row>
    <row r="25" spans="1:15">
      <c r="A25" s="69" t="s">
        <v>24</v>
      </c>
      <c r="B25" s="67">
        <f t="shared" si="2"/>
        <v>211</v>
      </c>
      <c r="C25" s="90">
        <v>0</v>
      </c>
      <c r="D25" s="90">
        <v>7</v>
      </c>
      <c r="E25" s="90">
        <v>0</v>
      </c>
      <c r="F25" s="90">
        <v>0</v>
      </c>
      <c r="G25" s="90">
        <v>0</v>
      </c>
      <c r="H25" s="90">
        <v>0</v>
      </c>
      <c r="I25" s="90">
        <v>67</v>
      </c>
      <c r="J25" s="90">
        <v>0</v>
      </c>
      <c r="K25" s="90">
        <v>1</v>
      </c>
      <c r="L25" s="90">
        <v>2</v>
      </c>
      <c r="M25" s="90">
        <v>131</v>
      </c>
      <c r="N25" s="90">
        <v>3</v>
      </c>
      <c r="O25" s="90">
        <v>0</v>
      </c>
    </row>
    <row r="26" spans="1:15">
      <c r="A26" s="68" t="s">
        <v>25</v>
      </c>
      <c r="B26" s="66">
        <f t="shared" si="2"/>
        <v>208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180</v>
      </c>
      <c r="J26" s="89">
        <v>0</v>
      </c>
      <c r="K26" s="89">
        <v>0</v>
      </c>
      <c r="L26" s="89">
        <v>0</v>
      </c>
      <c r="M26" s="89">
        <v>28</v>
      </c>
      <c r="N26" s="89">
        <v>0</v>
      </c>
      <c r="O26" s="89">
        <v>0</v>
      </c>
    </row>
    <row r="27" spans="1:15" ht="15" customHeight="1">
      <c r="A27" s="58"/>
      <c r="B27" s="378" t="s">
        <v>95</v>
      </c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</row>
    <row r="28" spans="1:15">
      <c r="A28" s="7" t="s">
        <v>10</v>
      </c>
      <c r="B28" s="18">
        <f t="shared" ref="B28:O28" si="4">B8*100/$B8</f>
        <v>100</v>
      </c>
      <c r="C28" s="219">
        <f t="shared" si="4"/>
        <v>0</v>
      </c>
      <c r="D28" s="219">
        <f t="shared" si="4"/>
        <v>1.464009760065067</v>
      </c>
      <c r="E28" s="219">
        <f t="shared" si="4"/>
        <v>0</v>
      </c>
      <c r="F28" s="219">
        <f t="shared" si="4"/>
        <v>0</v>
      </c>
      <c r="G28" s="219">
        <f t="shared" si="4"/>
        <v>4.0666937779585195E-2</v>
      </c>
      <c r="H28" s="219">
        <f t="shared" si="4"/>
        <v>0</v>
      </c>
      <c r="I28" s="219">
        <f t="shared" si="4"/>
        <v>73.50549003660025</v>
      </c>
      <c r="J28" s="219">
        <f t="shared" si="4"/>
        <v>0.12200081333875559</v>
      </c>
      <c r="K28" s="219">
        <f t="shared" si="4"/>
        <v>0.7726718178121188</v>
      </c>
      <c r="L28" s="219">
        <f t="shared" si="4"/>
        <v>0.101667344448963</v>
      </c>
      <c r="M28" s="219">
        <f t="shared" si="4"/>
        <v>23.830825538836926</v>
      </c>
      <c r="N28" s="219">
        <f t="shared" si="4"/>
        <v>0.16266775111834078</v>
      </c>
      <c r="O28" s="219">
        <f t="shared" si="4"/>
        <v>0</v>
      </c>
    </row>
    <row r="29" spans="1:15">
      <c r="A29" s="44" t="s">
        <v>30</v>
      </c>
      <c r="B29" s="145">
        <f t="shared" ref="B29:O44" si="5">B9*100/$B9</f>
        <v>100</v>
      </c>
      <c r="C29" s="218">
        <f t="shared" si="5"/>
        <v>0</v>
      </c>
      <c r="D29" s="218">
        <f t="shared" si="5"/>
        <v>1.9262161279791055</v>
      </c>
      <c r="E29" s="218">
        <f t="shared" si="5"/>
        <v>0</v>
      </c>
      <c r="F29" s="218">
        <f t="shared" si="5"/>
        <v>0</v>
      </c>
      <c r="G29" s="218">
        <f t="shared" si="5"/>
        <v>6.5295461965393403E-2</v>
      </c>
      <c r="H29" s="218">
        <f t="shared" si="5"/>
        <v>0</v>
      </c>
      <c r="I29" s="218">
        <f t="shared" si="5"/>
        <v>77.146588312112314</v>
      </c>
      <c r="J29" s="218">
        <f t="shared" ref="J29:O43" si="6">J9*100/$B9</f>
        <v>0.16323865491348352</v>
      </c>
      <c r="K29" s="218">
        <f t="shared" si="6"/>
        <v>1.2079660463597779</v>
      </c>
      <c r="L29" s="218">
        <f t="shared" si="6"/>
        <v>9.7943192948090105E-2</v>
      </c>
      <c r="M29" s="218">
        <f t="shared" si="6"/>
        <v>19.22951354880836</v>
      </c>
      <c r="N29" s="218">
        <f t="shared" si="6"/>
        <v>0.16323865491348352</v>
      </c>
      <c r="O29" s="218">
        <f t="shared" si="6"/>
        <v>0</v>
      </c>
    </row>
    <row r="30" spans="1:15">
      <c r="A30" s="68" t="s">
        <v>11</v>
      </c>
      <c r="B30" s="146">
        <f t="shared" si="5"/>
        <v>100</v>
      </c>
      <c r="C30" s="219">
        <f t="shared" si="5"/>
        <v>0</v>
      </c>
      <c r="D30" s="219">
        <f t="shared" si="5"/>
        <v>3.3492822966507179</v>
      </c>
      <c r="E30" s="219">
        <f t="shared" si="5"/>
        <v>0</v>
      </c>
      <c r="F30" s="219">
        <f t="shared" si="5"/>
        <v>0</v>
      </c>
      <c r="G30" s="219">
        <f t="shared" si="5"/>
        <v>0</v>
      </c>
      <c r="H30" s="219">
        <f t="shared" si="5"/>
        <v>0</v>
      </c>
      <c r="I30" s="219">
        <f t="shared" si="5"/>
        <v>84.21052631578948</v>
      </c>
      <c r="J30" s="219">
        <f t="shared" si="6"/>
        <v>0</v>
      </c>
      <c r="K30" s="219">
        <f t="shared" si="6"/>
        <v>0.9569377990430622</v>
      </c>
      <c r="L30" s="219">
        <f t="shared" si="6"/>
        <v>0.4784688995215311</v>
      </c>
      <c r="M30" s="219">
        <f t="shared" si="6"/>
        <v>11.004784688995215</v>
      </c>
      <c r="N30" s="219">
        <f t="shared" si="6"/>
        <v>0</v>
      </c>
      <c r="O30" s="219">
        <f t="shared" si="6"/>
        <v>0</v>
      </c>
    </row>
    <row r="31" spans="1:15">
      <c r="A31" s="69" t="s">
        <v>12</v>
      </c>
      <c r="B31" s="145">
        <f t="shared" si="5"/>
        <v>100</v>
      </c>
      <c r="C31" s="218">
        <f t="shared" si="5"/>
        <v>0</v>
      </c>
      <c r="D31" s="218">
        <f t="shared" si="5"/>
        <v>0</v>
      </c>
      <c r="E31" s="218">
        <f t="shared" si="5"/>
        <v>0</v>
      </c>
      <c r="F31" s="218">
        <f t="shared" si="5"/>
        <v>0</v>
      </c>
      <c r="G31" s="218">
        <f t="shared" si="5"/>
        <v>0</v>
      </c>
      <c r="H31" s="218">
        <f t="shared" si="5"/>
        <v>0</v>
      </c>
      <c r="I31" s="218">
        <f t="shared" si="5"/>
        <v>67.873303167420815</v>
      </c>
      <c r="J31" s="218">
        <f t="shared" si="6"/>
        <v>0</v>
      </c>
      <c r="K31" s="218">
        <f t="shared" si="6"/>
        <v>11.764705882352942</v>
      </c>
      <c r="L31" s="218">
        <f t="shared" si="6"/>
        <v>0</v>
      </c>
      <c r="M31" s="218">
        <f t="shared" si="6"/>
        <v>20.361990950226243</v>
      </c>
      <c r="N31" s="218">
        <f t="shared" si="6"/>
        <v>0</v>
      </c>
      <c r="O31" s="218">
        <f t="shared" si="6"/>
        <v>0</v>
      </c>
    </row>
    <row r="32" spans="1:15">
      <c r="A32" s="68" t="s">
        <v>13</v>
      </c>
      <c r="B32" s="146">
        <f t="shared" si="5"/>
        <v>100</v>
      </c>
      <c r="C32" s="219">
        <f t="shared" si="5"/>
        <v>0</v>
      </c>
      <c r="D32" s="219">
        <f t="shared" si="5"/>
        <v>1.3404825737265416</v>
      </c>
      <c r="E32" s="219">
        <f t="shared" si="5"/>
        <v>0</v>
      </c>
      <c r="F32" s="219">
        <f t="shared" si="5"/>
        <v>0</v>
      </c>
      <c r="G32" s="219">
        <f t="shared" si="5"/>
        <v>0</v>
      </c>
      <c r="H32" s="219">
        <f t="shared" si="5"/>
        <v>0</v>
      </c>
      <c r="I32" s="219">
        <f t="shared" si="5"/>
        <v>58.981233243967829</v>
      </c>
      <c r="J32" s="219">
        <f t="shared" si="6"/>
        <v>0</v>
      </c>
      <c r="K32" s="219">
        <f t="shared" si="6"/>
        <v>0.53619302949061665</v>
      </c>
      <c r="L32" s="219">
        <f t="shared" si="6"/>
        <v>0</v>
      </c>
      <c r="M32" s="219">
        <f t="shared" si="6"/>
        <v>38.873994638069703</v>
      </c>
      <c r="N32" s="219">
        <f t="shared" si="6"/>
        <v>0.26809651474530832</v>
      </c>
      <c r="O32" s="219">
        <f t="shared" si="6"/>
        <v>0</v>
      </c>
    </row>
    <row r="33" spans="1:15">
      <c r="A33" s="69" t="s">
        <v>14</v>
      </c>
      <c r="B33" s="145">
        <f t="shared" si="5"/>
        <v>100</v>
      </c>
      <c r="C33" s="218">
        <f t="shared" si="5"/>
        <v>0</v>
      </c>
      <c r="D33" s="218">
        <f t="shared" si="5"/>
        <v>0</v>
      </c>
      <c r="E33" s="218">
        <f t="shared" si="5"/>
        <v>0</v>
      </c>
      <c r="F33" s="218">
        <f t="shared" si="5"/>
        <v>0</v>
      </c>
      <c r="G33" s="218">
        <f t="shared" si="5"/>
        <v>0</v>
      </c>
      <c r="H33" s="218">
        <f t="shared" si="5"/>
        <v>0</v>
      </c>
      <c r="I33" s="218">
        <f t="shared" si="5"/>
        <v>81.632653061224488</v>
      </c>
      <c r="J33" s="218">
        <f t="shared" si="6"/>
        <v>0</v>
      </c>
      <c r="K33" s="218">
        <f t="shared" si="6"/>
        <v>2.0408163265306123</v>
      </c>
      <c r="L33" s="218">
        <f t="shared" si="6"/>
        <v>0</v>
      </c>
      <c r="M33" s="218">
        <f t="shared" si="6"/>
        <v>16.326530612244898</v>
      </c>
      <c r="N33" s="218">
        <f t="shared" si="6"/>
        <v>0</v>
      </c>
      <c r="O33" s="218">
        <f t="shared" si="6"/>
        <v>0</v>
      </c>
    </row>
    <row r="34" spans="1:15">
      <c r="A34" s="68" t="s">
        <v>15</v>
      </c>
      <c r="B34" s="146">
        <f t="shared" si="5"/>
        <v>100</v>
      </c>
      <c r="C34" s="219">
        <f t="shared" si="5"/>
        <v>0</v>
      </c>
      <c r="D34" s="219">
        <f t="shared" si="5"/>
        <v>1.6561514195583595</v>
      </c>
      <c r="E34" s="219">
        <f t="shared" si="5"/>
        <v>0</v>
      </c>
      <c r="F34" s="219">
        <f t="shared" si="5"/>
        <v>0</v>
      </c>
      <c r="G34" s="219">
        <f t="shared" si="5"/>
        <v>0</v>
      </c>
      <c r="H34" s="219">
        <f t="shared" si="5"/>
        <v>0</v>
      </c>
      <c r="I34" s="219">
        <f t="shared" si="5"/>
        <v>85.883280757097793</v>
      </c>
      <c r="J34" s="219">
        <f t="shared" si="6"/>
        <v>0</v>
      </c>
      <c r="K34" s="219">
        <f t="shared" si="6"/>
        <v>0</v>
      </c>
      <c r="L34" s="219">
        <f t="shared" si="6"/>
        <v>0</v>
      </c>
      <c r="M34" s="219">
        <f t="shared" si="6"/>
        <v>12.145110410094638</v>
      </c>
      <c r="N34" s="219">
        <f t="shared" si="6"/>
        <v>0.31545741324921134</v>
      </c>
      <c r="O34" s="219">
        <f t="shared" si="6"/>
        <v>0</v>
      </c>
    </row>
    <row r="35" spans="1:15">
      <c r="A35" s="69" t="s">
        <v>16</v>
      </c>
      <c r="B35" s="145">
        <f t="shared" si="5"/>
        <v>100</v>
      </c>
      <c r="C35" s="218">
        <f t="shared" si="5"/>
        <v>0</v>
      </c>
      <c r="D35" s="218">
        <f t="shared" si="5"/>
        <v>2.2026431718061672</v>
      </c>
      <c r="E35" s="218">
        <f t="shared" si="5"/>
        <v>0</v>
      </c>
      <c r="F35" s="218">
        <f t="shared" si="5"/>
        <v>0</v>
      </c>
      <c r="G35" s="218">
        <f t="shared" si="5"/>
        <v>0</v>
      </c>
      <c r="H35" s="218">
        <f t="shared" si="5"/>
        <v>0</v>
      </c>
      <c r="I35" s="218">
        <f t="shared" si="5"/>
        <v>81.057268722466958</v>
      </c>
      <c r="J35" s="218">
        <f t="shared" si="6"/>
        <v>0.44052863436123346</v>
      </c>
      <c r="K35" s="218">
        <f t="shared" si="6"/>
        <v>0.88105726872246692</v>
      </c>
      <c r="L35" s="218">
        <f t="shared" si="6"/>
        <v>0</v>
      </c>
      <c r="M35" s="218">
        <f t="shared" si="6"/>
        <v>15.418502202643172</v>
      </c>
      <c r="N35" s="218">
        <f t="shared" si="6"/>
        <v>0</v>
      </c>
      <c r="O35" s="218">
        <f t="shared" si="6"/>
        <v>0</v>
      </c>
    </row>
    <row r="36" spans="1:15">
      <c r="A36" s="68" t="s">
        <v>17</v>
      </c>
      <c r="B36" s="147">
        <f t="shared" si="5"/>
        <v>100</v>
      </c>
      <c r="C36" s="219">
        <f t="shared" si="5"/>
        <v>0</v>
      </c>
      <c r="D36" s="219">
        <f t="shared" si="5"/>
        <v>4.4943820224719104</v>
      </c>
      <c r="E36" s="219">
        <f t="shared" si="5"/>
        <v>0</v>
      </c>
      <c r="F36" s="219">
        <f t="shared" si="5"/>
        <v>0</v>
      </c>
      <c r="G36" s="219">
        <f t="shared" si="5"/>
        <v>0</v>
      </c>
      <c r="H36" s="219">
        <f t="shared" si="5"/>
        <v>0</v>
      </c>
      <c r="I36" s="219">
        <f t="shared" si="5"/>
        <v>71.910112359550567</v>
      </c>
      <c r="J36" s="219">
        <f t="shared" si="6"/>
        <v>0</v>
      </c>
      <c r="K36" s="219">
        <f t="shared" si="6"/>
        <v>0</v>
      </c>
      <c r="L36" s="219">
        <f t="shared" si="6"/>
        <v>0</v>
      </c>
      <c r="M36" s="219">
        <f t="shared" si="6"/>
        <v>23.59550561797753</v>
      </c>
      <c r="N36" s="219">
        <f t="shared" si="6"/>
        <v>0</v>
      </c>
      <c r="O36" s="219">
        <f t="shared" si="6"/>
        <v>0</v>
      </c>
    </row>
    <row r="37" spans="1:15">
      <c r="A37" s="69" t="s">
        <v>18</v>
      </c>
      <c r="B37" s="148">
        <f t="shared" si="5"/>
        <v>100</v>
      </c>
      <c r="C37" s="218">
        <f t="shared" si="5"/>
        <v>0</v>
      </c>
      <c r="D37" s="218">
        <f t="shared" si="5"/>
        <v>1.3937282229965158</v>
      </c>
      <c r="E37" s="218">
        <f t="shared" si="5"/>
        <v>0</v>
      </c>
      <c r="F37" s="218">
        <f t="shared" si="5"/>
        <v>0</v>
      </c>
      <c r="G37" s="218">
        <f t="shared" si="5"/>
        <v>0.69686411149825789</v>
      </c>
      <c r="H37" s="218">
        <f t="shared" si="5"/>
        <v>0</v>
      </c>
      <c r="I37" s="218">
        <f t="shared" si="5"/>
        <v>83.972125435540065</v>
      </c>
      <c r="J37" s="218">
        <f t="shared" si="6"/>
        <v>1.3937282229965158</v>
      </c>
      <c r="K37" s="218">
        <f t="shared" si="6"/>
        <v>1.0452961672473868</v>
      </c>
      <c r="L37" s="218">
        <f t="shared" si="6"/>
        <v>0.69686411149825789</v>
      </c>
      <c r="M37" s="218">
        <f t="shared" si="6"/>
        <v>10.801393728222996</v>
      </c>
      <c r="N37" s="218">
        <f t="shared" si="6"/>
        <v>0</v>
      </c>
      <c r="O37" s="218">
        <f t="shared" si="6"/>
        <v>0</v>
      </c>
    </row>
    <row r="38" spans="1:15">
      <c r="A38" s="68" t="s">
        <v>19</v>
      </c>
      <c r="B38" s="147">
        <f t="shared" si="5"/>
        <v>100</v>
      </c>
      <c r="C38" s="219">
        <f t="shared" si="5"/>
        <v>0</v>
      </c>
      <c r="D38" s="219">
        <f t="shared" si="5"/>
        <v>4.234527687296417</v>
      </c>
      <c r="E38" s="219">
        <f t="shared" si="5"/>
        <v>0</v>
      </c>
      <c r="F38" s="219">
        <f t="shared" si="5"/>
        <v>0</v>
      </c>
      <c r="G38" s="219">
        <f t="shared" si="5"/>
        <v>0</v>
      </c>
      <c r="H38" s="219">
        <f t="shared" si="5"/>
        <v>0</v>
      </c>
      <c r="I38" s="219">
        <f t="shared" si="5"/>
        <v>60.912052117263841</v>
      </c>
      <c r="J38" s="219">
        <f t="shared" si="6"/>
        <v>0</v>
      </c>
      <c r="K38" s="219">
        <f t="shared" si="6"/>
        <v>0.32573289902280128</v>
      </c>
      <c r="L38" s="219">
        <f t="shared" si="6"/>
        <v>0</v>
      </c>
      <c r="M38" s="219">
        <f t="shared" si="6"/>
        <v>34.527687296416936</v>
      </c>
      <c r="N38" s="219">
        <f t="shared" si="6"/>
        <v>0</v>
      </c>
      <c r="O38" s="219">
        <f t="shared" si="6"/>
        <v>0</v>
      </c>
    </row>
    <row r="39" spans="1:15">
      <c r="A39" s="69" t="s">
        <v>20</v>
      </c>
      <c r="B39" s="148">
        <f t="shared" si="5"/>
        <v>100</v>
      </c>
      <c r="C39" s="218">
        <f t="shared" si="5"/>
        <v>0</v>
      </c>
      <c r="D39" s="218">
        <f t="shared" si="5"/>
        <v>0</v>
      </c>
      <c r="E39" s="218">
        <f t="shared" si="5"/>
        <v>0</v>
      </c>
      <c r="F39" s="218">
        <f t="shared" si="5"/>
        <v>0</v>
      </c>
      <c r="G39" s="218">
        <f t="shared" si="5"/>
        <v>0</v>
      </c>
      <c r="H39" s="218">
        <f t="shared" si="5"/>
        <v>0</v>
      </c>
      <c r="I39" s="218">
        <f t="shared" si="5"/>
        <v>36.363636363636367</v>
      </c>
      <c r="J39" s="218">
        <f t="shared" si="6"/>
        <v>0</v>
      </c>
      <c r="K39" s="218">
        <f t="shared" si="6"/>
        <v>0</v>
      </c>
      <c r="L39" s="218">
        <f t="shared" si="6"/>
        <v>0</v>
      </c>
      <c r="M39" s="218">
        <f t="shared" si="6"/>
        <v>63.636363636363633</v>
      </c>
      <c r="N39" s="218">
        <f t="shared" si="6"/>
        <v>0</v>
      </c>
      <c r="O39" s="218">
        <f t="shared" si="6"/>
        <v>0</v>
      </c>
    </row>
    <row r="40" spans="1:15">
      <c r="A40" s="43" t="s">
        <v>31</v>
      </c>
      <c r="B40" s="147">
        <f t="shared" si="5"/>
        <v>100</v>
      </c>
      <c r="C40" s="219">
        <f t="shared" si="5"/>
        <v>0</v>
      </c>
      <c r="D40" s="219">
        <f t="shared" si="5"/>
        <v>0.70080862533692723</v>
      </c>
      <c r="E40" s="219">
        <f t="shared" si="5"/>
        <v>0</v>
      </c>
      <c r="F40" s="219">
        <f t="shared" si="5"/>
        <v>0</v>
      </c>
      <c r="G40" s="219">
        <f t="shared" si="5"/>
        <v>0</v>
      </c>
      <c r="H40" s="219">
        <f t="shared" si="5"/>
        <v>0</v>
      </c>
      <c r="I40" s="219">
        <f t="shared" si="5"/>
        <v>67.493261455525612</v>
      </c>
      <c r="J40" s="219">
        <f t="shared" si="6"/>
        <v>5.3908355795148251E-2</v>
      </c>
      <c r="K40" s="219">
        <f t="shared" si="6"/>
        <v>5.3908355795148251E-2</v>
      </c>
      <c r="L40" s="219">
        <f t="shared" si="6"/>
        <v>0.1078167115902965</v>
      </c>
      <c r="M40" s="219">
        <f t="shared" si="6"/>
        <v>31.428571428571427</v>
      </c>
      <c r="N40" s="219">
        <f t="shared" si="6"/>
        <v>0.16172506738544473</v>
      </c>
      <c r="O40" s="219">
        <f t="shared" si="6"/>
        <v>0</v>
      </c>
    </row>
    <row r="41" spans="1:15">
      <c r="A41" s="69" t="s">
        <v>21</v>
      </c>
      <c r="B41" s="148">
        <f t="shared" si="5"/>
        <v>100</v>
      </c>
      <c r="C41" s="218">
        <f t="shared" si="5"/>
        <v>0</v>
      </c>
      <c r="D41" s="218">
        <f t="shared" si="5"/>
        <v>0</v>
      </c>
      <c r="E41" s="218">
        <f t="shared" si="5"/>
        <v>0</v>
      </c>
      <c r="F41" s="218">
        <f t="shared" si="5"/>
        <v>0</v>
      </c>
      <c r="G41" s="218">
        <f t="shared" si="5"/>
        <v>0</v>
      </c>
      <c r="H41" s="218">
        <f t="shared" si="5"/>
        <v>0</v>
      </c>
      <c r="I41" s="218">
        <f t="shared" si="5"/>
        <v>56.237218813905933</v>
      </c>
      <c r="J41" s="218">
        <f t="shared" si="6"/>
        <v>0.20449897750511248</v>
      </c>
      <c r="K41" s="218">
        <f t="shared" si="6"/>
        <v>0</v>
      </c>
      <c r="L41" s="218">
        <f t="shared" si="6"/>
        <v>0</v>
      </c>
      <c r="M41" s="218">
        <f t="shared" si="6"/>
        <v>43.558282208588956</v>
      </c>
      <c r="N41" s="218">
        <f t="shared" si="6"/>
        <v>0</v>
      </c>
      <c r="O41" s="218">
        <f t="shared" si="6"/>
        <v>0</v>
      </c>
    </row>
    <row r="42" spans="1:15">
      <c r="A42" s="68" t="s">
        <v>22</v>
      </c>
      <c r="B42" s="147">
        <f t="shared" si="5"/>
        <v>100</v>
      </c>
      <c r="C42" s="219">
        <f t="shared" si="5"/>
        <v>0</v>
      </c>
      <c r="D42" s="219">
        <f t="shared" si="5"/>
        <v>0</v>
      </c>
      <c r="E42" s="219">
        <f t="shared" si="5"/>
        <v>0</v>
      </c>
      <c r="F42" s="219">
        <f t="shared" si="5"/>
        <v>0</v>
      </c>
      <c r="G42" s="219">
        <f t="shared" si="5"/>
        <v>0</v>
      </c>
      <c r="H42" s="219">
        <f t="shared" si="5"/>
        <v>0</v>
      </c>
      <c r="I42" s="219">
        <f t="shared" si="5"/>
        <v>48.96907216494845</v>
      </c>
      <c r="J42" s="219">
        <f t="shared" si="6"/>
        <v>0</v>
      </c>
      <c r="K42" s="219">
        <f t="shared" si="6"/>
        <v>0</v>
      </c>
      <c r="L42" s="219">
        <f t="shared" si="6"/>
        <v>0</v>
      </c>
      <c r="M42" s="219">
        <f t="shared" si="6"/>
        <v>51.03092783505155</v>
      </c>
      <c r="N42" s="219">
        <f t="shared" si="6"/>
        <v>0</v>
      </c>
      <c r="O42" s="219">
        <f t="shared" si="6"/>
        <v>0</v>
      </c>
    </row>
    <row r="43" spans="1:15">
      <c r="A43" s="69" t="s">
        <v>32</v>
      </c>
      <c r="B43" s="148">
        <f t="shared" si="5"/>
        <v>100</v>
      </c>
      <c r="C43" s="218">
        <f t="shared" si="5"/>
        <v>0</v>
      </c>
      <c r="D43" s="218">
        <f t="shared" si="5"/>
        <v>0.38610038610038611</v>
      </c>
      <c r="E43" s="218">
        <f t="shared" si="5"/>
        <v>0</v>
      </c>
      <c r="F43" s="218">
        <f t="shared" si="5"/>
        <v>0</v>
      </c>
      <c r="G43" s="218">
        <f t="shared" si="5"/>
        <v>0</v>
      </c>
      <c r="H43" s="218">
        <f t="shared" si="5"/>
        <v>0</v>
      </c>
      <c r="I43" s="218">
        <f t="shared" si="5"/>
        <v>86.100386100386103</v>
      </c>
      <c r="J43" s="218">
        <f t="shared" si="6"/>
        <v>0</v>
      </c>
      <c r="K43" s="218">
        <f t="shared" si="6"/>
        <v>0</v>
      </c>
      <c r="L43" s="218">
        <f t="shared" si="6"/>
        <v>0</v>
      </c>
      <c r="M43" s="218">
        <f t="shared" si="6"/>
        <v>13.513513513513514</v>
      </c>
      <c r="N43" s="218">
        <f t="shared" si="6"/>
        <v>0</v>
      </c>
      <c r="O43" s="218">
        <f t="shared" si="6"/>
        <v>0</v>
      </c>
    </row>
    <row r="44" spans="1:15">
      <c r="A44" s="68" t="s">
        <v>23</v>
      </c>
      <c r="B44" s="147">
        <f t="shared" si="5"/>
        <v>100</v>
      </c>
      <c r="C44" s="219">
        <f t="shared" si="5"/>
        <v>0</v>
      </c>
      <c r="D44" s="219">
        <f t="shared" si="5"/>
        <v>1.0121457489878543</v>
      </c>
      <c r="E44" s="219">
        <f t="shared" si="5"/>
        <v>0</v>
      </c>
      <c r="F44" s="219">
        <f t="shared" si="5"/>
        <v>0</v>
      </c>
      <c r="G44" s="219">
        <f t="shared" si="5"/>
        <v>0</v>
      </c>
      <c r="H44" s="219">
        <f t="shared" si="5"/>
        <v>0</v>
      </c>
      <c r="I44" s="219">
        <f t="shared" si="5"/>
        <v>83.400809716599184</v>
      </c>
      <c r="J44" s="219">
        <f t="shared" si="5"/>
        <v>0</v>
      </c>
      <c r="K44" s="219">
        <f t="shared" si="5"/>
        <v>0</v>
      </c>
      <c r="L44" s="219">
        <f t="shared" si="5"/>
        <v>0</v>
      </c>
      <c r="M44" s="219">
        <f t="shared" si="5"/>
        <v>15.587044534412955</v>
      </c>
      <c r="N44" s="219">
        <f t="shared" si="5"/>
        <v>0</v>
      </c>
      <c r="O44" s="219">
        <f t="shared" si="5"/>
        <v>0</v>
      </c>
    </row>
    <row r="45" spans="1:15">
      <c r="A45" s="69" t="s">
        <v>24</v>
      </c>
      <c r="B45" s="148">
        <f t="shared" ref="B45:O46" si="7">B25*100/$B25</f>
        <v>100</v>
      </c>
      <c r="C45" s="218">
        <f t="shared" si="7"/>
        <v>0</v>
      </c>
      <c r="D45" s="218">
        <f t="shared" si="7"/>
        <v>3.3175355450236967</v>
      </c>
      <c r="E45" s="218">
        <f t="shared" si="7"/>
        <v>0</v>
      </c>
      <c r="F45" s="218">
        <f t="shared" si="7"/>
        <v>0</v>
      </c>
      <c r="G45" s="218">
        <f t="shared" si="7"/>
        <v>0</v>
      </c>
      <c r="H45" s="218">
        <f t="shared" si="7"/>
        <v>0</v>
      </c>
      <c r="I45" s="218">
        <f t="shared" si="7"/>
        <v>31.753554502369667</v>
      </c>
      <c r="J45" s="218">
        <f t="shared" si="7"/>
        <v>0</v>
      </c>
      <c r="K45" s="218">
        <f t="shared" si="7"/>
        <v>0.47393364928909953</v>
      </c>
      <c r="L45" s="218">
        <f t="shared" si="7"/>
        <v>0.94786729857819907</v>
      </c>
      <c r="M45" s="218">
        <f t="shared" si="7"/>
        <v>62.085308056872037</v>
      </c>
      <c r="N45" s="218">
        <f t="shared" si="7"/>
        <v>1.4218009478672986</v>
      </c>
      <c r="O45" s="218">
        <f t="shared" si="7"/>
        <v>0</v>
      </c>
    </row>
    <row r="46" spans="1:15">
      <c r="A46" s="68" t="s">
        <v>25</v>
      </c>
      <c r="B46" s="147">
        <f t="shared" si="7"/>
        <v>100</v>
      </c>
      <c r="C46" s="219">
        <f t="shared" si="7"/>
        <v>0</v>
      </c>
      <c r="D46" s="219">
        <f t="shared" si="7"/>
        <v>0</v>
      </c>
      <c r="E46" s="219">
        <f t="shared" si="7"/>
        <v>0</v>
      </c>
      <c r="F46" s="219">
        <f t="shared" si="7"/>
        <v>0</v>
      </c>
      <c r="G46" s="219">
        <f t="shared" si="7"/>
        <v>0</v>
      </c>
      <c r="H46" s="219">
        <f t="shared" si="7"/>
        <v>0</v>
      </c>
      <c r="I46" s="219">
        <f t="shared" si="7"/>
        <v>86.538461538461533</v>
      </c>
      <c r="J46" s="219">
        <f t="shared" si="7"/>
        <v>0</v>
      </c>
      <c r="K46" s="219">
        <f t="shared" si="7"/>
        <v>0</v>
      </c>
      <c r="L46" s="219">
        <f t="shared" si="7"/>
        <v>0</v>
      </c>
      <c r="M46" s="219">
        <f t="shared" si="7"/>
        <v>13.461538461538462</v>
      </c>
      <c r="N46" s="219">
        <f t="shared" si="7"/>
        <v>0</v>
      </c>
      <c r="O46" s="219">
        <f t="shared" si="7"/>
        <v>0</v>
      </c>
    </row>
    <row r="47" spans="1:15" ht="20" customHeight="1">
      <c r="A47" s="340" t="s">
        <v>304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</row>
  </sheetData>
  <mergeCells count="6">
    <mergeCell ref="A47:O47"/>
    <mergeCell ref="A5:A6"/>
    <mergeCell ref="B5:B6"/>
    <mergeCell ref="C5:O5"/>
    <mergeCell ref="B7:O7"/>
    <mergeCell ref="B27:O2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I53" sqref="I53"/>
    </sheetView>
  </sheetViews>
  <sheetFormatPr baseColWidth="10" defaultColWidth="10.81640625" defaultRowHeight="14"/>
  <cols>
    <col min="1" max="1" width="24.54296875" style="1" customWidth="1"/>
    <col min="2" max="15" width="14.1796875" style="1" customWidth="1"/>
    <col min="16" max="16384" width="10.81640625" style="1"/>
  </cols>
  <sheetData>
    <row r="1" spans="1:15" s="15" customFormat="1" ht="20.149999999999999" customHeight="1">
      <c r="A1" s="35" t="s">
        <v>0</v>
      </c>
    </row>
    <row r="2" spans="1:15" ht="14.5" customHeight="1">
      <c r="A2" s="5"/>
    </row>
    <row r="3" spans="1:15" s="15" customFormat="1" ht="14.5" customHeight="1">
      <c r="A3" s="54" t="s">
        <v>252</v>
      </c>
    </row>
    <row r="4" spans="1:15" ht="14.5" customHeight="1"/>
    <row r="5" spans="1:15">
      <c r="A5" s="380" t="s">
        <v>29</v>
      </c>
      <c r="B5" s="380" t="s">
        <v>2</v>
      </c>
      <c r="C5" s="380" t="s">
        <v>51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</row>
    <row r="6" spans="1:15" ht="40" customHeight="1">
      <c r="A6" s="380"/>
      <c r="B6" s="380"/>
      <c r="C6" s="96" t="s">
        <v>146</v>
      </c>
      <c r="D6" s="96" t="s">
        <v>52</v>
      </c>
      <c r="E6" s="96" t="s">
        <v>98</v>
      </c>
      <c r="F6" s="96" t="s">
        <v>96</v>
      </c>
      <c r="G6" s="96" t="s">
        <v>47</v>
      </c>
      <c r="H6" s="96" t="s">
        <v>97</v>
      </c>
      <c r="I6" s="96" t="s">
        <v>48</v>
      </c>
      <c r="J6" s="236" t="s">
        <v>303</v>
      </c>
      <c r="K6" s="236" t="s">
        <v>49</v>
      </c>
      <c r="L6" s="236" t="s">
        <v>50</v>
      </c>
      <c r="M6" s="236" t="s">
        <v>301</v>
      </c>
      <c r="N6" s="236" t="s">
        <v>302</v>
      </c>
      <c r="O6" s="96" t="s">
        <v>9</v>
      </c>
    </row>
    <row r="7" spans="1:15" ht="15" customHeight="1">
      <c r="A7" s="58"/>
      <c r="B7" s="378" t="s">
        <v>5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</row>
    <row r="8" spans="1:15">
      <c r="A8" s="7" t="s">
        <v>10</v>
      </c>
      <c r="B8" s="66">
        <f>SUM(B10:B19,B21:B26)</f>
        <v>1446</v>
      </c>
      <c r="C8" s="89">
        <f t="shared" ref="C8:O8" si="0">SUM(C10:C19,C21:C26)</f>
        <v>0</v>
      </c>
      <c r="D8" s="89">
        <f t="shared" si="0"/>
        <v>186</v>
      </c>
      <c r="E8" s="89">
        <f t="shared" si="0"/>
        <v>0</v>
      </c>
      <c r="F8" s="89">
        <f t="shared" si="0"/>
        <v>0</v>
      </c>
      <c r="G8" s="89">
        <f t="shared" si="0"/>
        <v>0</v>
      </c>
      <c r="H8" s="89">
        <f t="shared" si="0"/>
        <v>0</v>
      </c>
      <c r="I8" s="89">
        <f t="shared" si="0"/>
        <v>1072</v>
      </c>
      <c r="J8" s="89">
        <f t="shared" si="0"/>
        <v>0</v>
      </c>
      <c r="K8" s="89">
        <f t="shared" si="0"/>
        <v>0</v>
      </c>
      <c r="L8" s="89">
        <f t="shared" si="0"/>
        <v>1</v>
      </c>
      <c r="M8" s="89">
        <f t="shared" si="0"/>
        <v>185</v>
      </c>
      <c r="N8" s="89">
        <f t="shared" si="0"/>
        <v>2</v>
      </c>
      <c r="O8" s="89">
        <f t="shared" si="0"/>
        <v>0</v>
      </c>
    </row>
    <row r="9" spans="1:15">
      <c r="A9" s="44" t="s">
        <v>30</v>
      </c>
      <c r="B9" s="67">
        <f>SUM(B10:B19)</f>
        <v>1045</v>
      </c>
      <c r="C9" s="90">
        <f t="shared" ref="C9:O9" si="1">SUM(C10:C19)</f>
        <v>0</v>
      </c>
      <c r="D9" s="90">
        <f t="shared" si="1"/>
        <v>184</v>
      </c>
      <c r="E9" s="90">
        <f t="shared" si="1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700</v>
      </c>
      <c r="J9" s="90">
        <f t="shared" si="1"/>
        <v>0</v>
      </c>
      <c r="K9" s="90">
        <f t="shared" si="1"/>
        <v>0</v>
      </c>
      <c r="L9" s="90">
        <f t="shared" si="1"/>
        <v>1</v>
      </c>
      <c r="M9" s="90">
        <f t="shared" si="1"/>
        <v>158</v>
      </c>
      <c r="N9" s="90">
        <f t="shared" si="1"/>
        <v>2</v>
      </c>
      <c r="O9" s="90">
        <f t="shared" si="1"/>
        <v>0</v>
      </c>
    </row>
    <row r="10" spans="1:15" ht="14.15" customHeight="1">
      <c r="A10" s="68" t="s">
        <v>11</v>
      </c>
      <c r="B10" s="66">
        <f>SUM(C10:O10)</f>
        <v>86</v>
      </c>
      <c r="C10" s="89">
        <v>0</v>
      </c>
      <c r="D10" s="89">
        <v>1</v>
      </c>
      <c r="E10" s="89">
        <v>0</v>
      </c>
      <c r="F10" s="89">
        <v>0</v>
      </c>
      <c r="G10" s="89">
        <v>0</v>
      </c>
      <c r="H10" s="89">
        <v>0</v>
      </c>
      <c r="I10" s="89">
        <v>77</v>
      </c>
      <c r="J10" s="89">
        <v>0</v>
      </c>
      <c r="K10" s="89">
        <v>0</v>
      </c>
      <c r="L10" s="89">
        <v>0</v>
      </c>
      <c r="M10" s="89">
        <v>8</v>
      </c>
      <c r="N10" s="89">
        <v>0</v>
      </c>
      <c r="O10" s="89">
        <v>0</v>
      </c>
    </row>
    <row r="11" spans="1:15" ht="14.15" customHeight="1">
      <c r="A11" s="69" t="s">
        <v>12</v>
      </c>
      <c r="B11" s="67">
        <f t="shared" ref="B11:B26" si="2">SUM(C11:O11)</f>
        <v>34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  <c r="I11" s="90">
        <v>15</v>
      </c>
      <c r="J11" s="90">
        <v>0</v>
      </c>
      <c r="K11" s="90">
        <v>0</v>
      </c>
      <c r="L11" s="90">
        <v>0</v>
      </c>
      <c r="M11" s="90">
        <v>19</v>
      </c>
      <c r="N11" s="90">
        <v>0</v>
      </c>
      <c r="O11" s="90">
        <v>0</v>
      </c>
    </row>
    <row r="12" spans="1:15" ht="14.15" customHeight="1">
      <c r="A12" s="68" t="s">
        <v>13</v>
      </c>
      <c r="B12" s="66">
        <f t="shared" si="2"/>
        <v>368</v>
      </c>
      <c r="C12" s="89">
        <v>0</v>
      </c>
      <c r="D12" s="89">
        <v>13</v>
      </c>
      <c r="E12" s="89">
        <v>0</v>
      </c>
      <c r="F12" s="89">
        <v>0</v>
      </c>
      <c r="G12" s="89">
        <v>0</v>
      </c>
      <c r="H12" s="89">
        <v>0</v>
      </c>
      <c r="I12" s="89">
        <v>260</v>
      </c>
      <c r="J12" s="89">
        <v>0</v>
      </c>
      <c r="K12" s="89">
        <v>0</v>
      </c>
      <c r="L12" s="89">
        <v>0</v>
      </c>
      <c r="M12" s="89">
        <v>94</v>
      </c>
      <c r="N12" s="89">
        <v>1</v>
      </c>
      <c r="O12" s="89">
        <v>0</v>
      </c>
    </row>
    <row r="13" spans="1:15">
      <c r="A13" s="69" t="s">
        <v>14</v>
      </c>
      <c r="B13" s="67">
        <f t="shared" si="2"/>
        <v>12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12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</row>
    <row r="14" spans="1:15">
      <c r="A14" s="68" t="s">
        <v>15</v>
      </c>
      <c r="B14" s="66">
        <f t="shared" si="2"/>
        <v>335</v>
      </c>
      <c r="C14" s="89">
        <v>0</v>
      </c>
      <c r="D14" s="89">
        <v>11</v>
      </c>
      <c r="E14" s="89">
        <v>0</v>
      </c>
      <c r="F14" s="89">
        <v>0</v>
      </c>
      <c r="G14" s="89">
        <v>0</v>
      </c>
      <c r="H14" s="89">
        <v>0</v>
      </c>
      <c r="I14" s="89">
        <v>307</v>
      </c>
      <c r="J14" s="89">
        <v>0</v>
      </c>
      <c r="K14" s="89">
        <v>0</v>
      </c>
      <c r="L14" s="89">
        <v>1</v>
      </c>
      <c r="M14" s="89">
        <v>16</v>
      </c>
      <c r="N14" s="89">
        <v>0</v>
      </c>
      <c r="O14" s="89">
        <v>0</v>
      </c>
    </row>
    <row r="15" spans="1:15">
      <c r="A15" s="69" t="s">
        <v>16</v>
      </c>
      <c r="B15" s="67">
        <f t="shared" si="2"/>
        <v>29</v>
      </c>
      <c r="C15" s="90">
        <v>0</v>
      </c>
      <c r="D15" s="90">
        <v>1</v>
      </c>
      <c r="E15" s="90">
        <v>0</v>
      </c>
      <c r="F15" s="90">
        <v>0</v>
      </c>
      <c r="G15" s="90">
        <v>0</v>
      </c>
      <c r="H15" s="90">
        <v>0</v>
      </c>
      <c r="I15" s="90">
        <v>9</v>
      </c>
      <c r="J15" s="90">
        <v>0</v>
      </c>
      <c r="K15" s="90">
        <v>0</v>
      </c>
      <c r="L15" s="90">
        <v>0</v>
      </c>
      <c r="M15" s="90">
        <v>18</v>
      </c>
      <c r="N15" s="90">
        <v>1</v>
      </c>
      <c r="O15" s="90">
        <v>0</v>
      </c>
    </row>
    <row r="16" spans="1:15">
      <c r="A16" s="68" t="s">
        <v>17</v>
      </c>
      <c r="B16" s="66">
        <f t="shared" si="2"/>
        <v>7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6</v>
      </c>
      <c r="J16" s="89">
        <v>0</v>
      </c>
      <c r="K16" s="89">
        <v>0</v>
      </c>
      <c r="L16" s="89">
        <v>0</v>
      </c>
      <c r="M16" s="89">
        <v>1</v>
      </c>
      <c r="N16" s="89">
        <v>0</v>
      </c>
      <c r="O16" s="89">
        <v>0</v>
      </c>
    </row>
    <row r="17" spans="1:15">
      <c r="A17" s="69" t="s">
        <v>18</v>
      </c>
      <c r="B17" s="67">
        <f t="shared" si="2"/>
        <v>14</v>
      </c>
      <c r="C17" s="90">
        <v>0</v>
      </c>
      <c r="D17" s="90">
        <v>1</v>
      </c>
      <c r="E17" s="90">
        <v>0</v>
      </c>
      <c r="F17" s="90">
        <v>0</v>
      </c>
      <c r="G17" s="90">
        <v>0</v>
      </c>
      <c r="H17" s="90">
        <v>0</v>
      </c>
      <c r="I17" s="90">
        <v>12</v>
      </c>
      <c r="J17" s="90">
        <v>0</v>
      </c>
      <c r="K17" s="90">
        <v>0</v>
      </c>
      <c r="L17" s="90">
        <v>0</v>
      </c>
      <c r="M17" s="90">
        <v>1</v>
      </c>
      <c r="N17" s="90">
        <v>0</v>
      </c>
      <c r="O17" s="90">
        <v>0</v>
      </c>
    </row>
    <row r="18" spans="1:15">
      <c r="A18" s="68" t="s">
        <v>19</v>
      </c>
      <c r="B18" s="66">
        <f t="shared" si="2"/>
        <v>160</v>
      </c>
      <c r="C18" s="89">
        <v>0</v>
      </c>
      <c r="D18" s="89">
        <v>157</v>
      </c>
      <c r="E18" s="89">
        <v>0</v>
      </c>
      <c r="F18" s="89">
        <v>0</v>
      </c>
      <c r="G18" s="89">
        <v>0</v>
      </c>
      <c r="H18" s="89">
        <v>0</v>
      </c>
      <c r="I18" s="89">
        <v>2</v>
      </c>
      <c r="J18" s="89">
        <v>0</v>
      </c>
      <c r="K18" s="89">
        <v>0</v>
      </c>
      <c r="L18" s="89">
        <v>0</v>
      </c>
      <c r="M18" s="89">
        <v>1</v>
      </c>
      <c r="N18" s="89">
        <v>0</v>
      </c>
      <c r="O18" s="89">
        <v>0</v>
      </c>
    </row>
    <row r="19" spans="1:15">
      <c r="A19" s="69" t="s">
        <v>20</v>
      </c>
      <c r="B19" s="67">
        <f t="shared" si="2"/>
        <v>0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</row>
    <row r="20" spans="1:15">
      <c r="A20" s="43" t="s">
        <v>31</v>
      </c>
      <c r="B20" s="66">
        <f t="shared" si="2"/>
        <v>401</v>
      </c>
      <c r="C20" s="89">
        <f t="shared" ref="C20:O20" si="3">SUM(C21:C26)</f>
        <v>0</v>
      </c>
      <c r="D20" s="89">
        <f t="shared" si="3"/>
        <v>2</v>
      </c>
      <c r="E20" s="89">
        <f t="shared" si="3"/>
        <v>0</v>
      </c>
      <c r="F20" s="89">
        <f t="shared" si="3"/>
        <v>0</v>
      </c>
      <c r="G20" s="89">
        <f t="shared" si="3"/>
        <v>0</v>
      </c>
      <c r="H20" s="89">
        <f t="shared" si="3"/>
        <v>0</v>
      </c>
      <c r="I20" s="89">
        <f t="shared" si="3"/>
        <v>372</v>
      </c>
      <c r="J20" s="89">
        <f t="shared" si="3"/>
        <v>0</v>
      </c>
      <c r="K20" s="89">
        <f t="shared" si="3"/>
        <v>0</v>
      </c>
      <c r="L20" s="89">
        <f t="shared" si="3"/>
        <v>0</v>
      </c>
      <c r="M20" s="89">
        <f t="shared" si="3"/>
        <v>27</v>
      </c>
      <c r="N20" s="89">
        <f t="shared" si="3"/>
        <v>0</v>
      </c>
      <c r="O20" s="89">
        <f t="shared" si="3"/>
        <v>0</v>
      </c>
    </row>
    <row r="21" spans="1:15">
      <c r="A21" s="69" t="s">
        <v>21</v>
      </c>
      <c r="B21" s="67">
        <f t="shared" si="2"/>
        <v>2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1</v>
      </c>
      <c r="J21" s="90">
        <v>0</v>
      </c>
      <c r="K21" s="90">
        <v>0</v>
      </c>
      <c r="L21" s="90">
        <v>0</v>
      </c>
      <c r="M21" s="90">
        <v>1</v>
      </c>
      <c r="N21" s="90">
        <v>0</v>
      </c>
      <c r="O21" s="90">
        <v>0</v>
      </c>
    </row>
    <row r="22" spans="1:15">
      <c r="A22" s="68" t="s">
        <v>22</v>
      </c>
      <c r="B22" s="66">
        <f t="shared" si="2"/>
        <v>52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52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</row>
    <row r="23" spans="1:15">
      <c r="A23" s="69" t="s">
        <v>32</v>
      </c>
      <c r="B23" s="67">
        <f t="shared" si="2"/>
        <v>91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90">
        <v>86</v>
      </c>
      <c r="J23" s="90">
        <v>0</v>
      </c>
      <c r="K23" s="90">
        <v>0</v>
      </c>
      <c r="L23" s="90">
        <v>0</v>
      </c>
      <c r="M23" s="90">
        <v>5</v>
      </c>
      <c r="N23" s="90">
        <v>0</v>
      </c>
      <c r="O23" s="90">
        <v>0</v>
      </c>
    </row>
    <row r="24" spans="1:15">
      <c r="A24" s="68" t="s">
        <v>23</v>
      </c>
      <c r="B24" s="66">
        <f t="shared" si="2"/>
        <v>124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113</v>
      </c>
      <c r="J24" s="89">
        <v>0</v>
      </c>
      <c r="K24" s="89">
        <v>0</v>
      </c>
      <c r="L24" s="89">
        <v>0</v>
      </c>
      <c r="M24" s="89">
        <v>11</v>
      </c>
      <c r="N24" s="89">
        <v>0</v>
      </c>
      <c r="O24" s="89">
        <v>0</v>
      </c>
    </row>
    <row r="25" spans="1:15">
      <c r="A25" s="69" t="s">
        <v>24</v>
      </c>
      <c r="B25" s="67">
        <f t="shared" si="2"/>
        <v>40</v>
      </c>
      <c r="C25" s="90">
        <v>0</v>
      </c>
      <c r="D25" s="90">
        <v>1</v>
      </c>
      <c r="E25" s="90">
        <v>0</v>
      </c>
      <c r="F25" s="90">
        <v>0</v>
      </c>
      <c r="G25" s="90">
        <v>0</v>
      </c>
      <c r="H25" s="90">
        <v>0</v>
      </c>
      <c r="I25" s="90">
        <v>29</v>
      </c>
      <c r="J25" s="90">
        <v>0</v>
      </c>
      <c r="K25" s="90">
        <v>0</v>
      </c>
      <c r="L25" s="90">
        <v>0</v>
      </c>
      <c r="M25" s="90">
        <v>10</v>
      </c>
      <c r="N25" s="90">
        <v>0</v>
      </c>
      <c r="O25" s="90">
        <v>0</v>
      </c>
    </row>
    <row r="26" spans="1:15">
      <c r="A26" s="68" t="s">
        <v>25</v>
      </c>
      <c r="B26" s="66">
        <f t="shared" si="2"/>
        <v>92</v>
      </c>
      <c r="C26" s="89">
        <v>0</v>
      </c>
      <c r="D26" s="89">
        <v>1</v>
      </c>
      <c r="E26" s="89">
        <v>0</v>
      </c>
      <c r="F26" s="89">
        <v>0</v>
      </c>
      <c r="G26" s="89">
        <v>0</v>
      </c>
      <c r="H26" s="89">
        <v>0</v>
      </c>
      <c r="I26" s="89">
        <v>91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</row>
    <row r="27" spans="1:15" ht="15" customHeight="1">
      <c r="A27" s="58"/>
      <c r="B27" s="378" t="s">
        <v>95</v>
      </c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</row>
    <row r="28" spans="1:15">
      <c r="A28" s="7" t="s">
        <v>10</v>
      </c>
      <c r="B28" s="18">
        <f t="shared" ref="B28:O28" si="4">B8*100/$B8</f>
        <v>100</v>
      </c>
      <c r="C28" s="219">
        <f t="shared" si="4"/>
        <v>0</v>
      </c>
      <c r="D28" s="219">
        <f t="shared" si="4"/>
        <v>12.863070539419088</v>
      </c>
      <c r="E28" s="219">
        <f t="shared" si="4"/>
        <v>0</v>
      </c>
      <c r="F28" s="219">
        <f t="shared" si="4"/>
        <v>0</v>
      </c>
      <c r="G28" s="219">
        <f t="shared" si="4"/>
        <v>0</v>
      </c>
      <c r="H28" s="219">
        <f t="shared" si="4"/>
        <v>0</v>
      </c>
      <c r="I28" s="219">
        <f t="shared" si="4"/>
        <v>74.135546334716466</v>
      </c>
      <c r="J28" s="219">
        <f t="shared" si="4"/>
        <v>0</v>
      </c>
      <c r="K28" s="219">
        <f t="shared" si="4"/>
        <v>0</v>
      </c>
      <c r="L28" s="219">
        <f t="shared" si="4"/>
        <v>6.9156293222683268E-2</v>
      </c>
      <c r="M28" s="219">
        <f t="shared" si="4"/>
        <v>12.793914246196405</v>
      </c>
      <c r="N28" s="219">
        <f t="shared" si="4"/>
        <v>0.13831258644536654</v>
      </c>
      <c r="O28" s="219">
        <f t="shared" si="4"/>
        <v>0</v>
      </c>
    </row>
    <row r="29" spans="1:15">
      <c r="A29" s="44" t="s">
        <v>30</v>
      </c>
      <c r="B29" s="145">
        <f t="shared" ref="B29:O44" si="5">B9*100/$B9</f>
        <v>100</v>
      </c>
      <c r="C29" s="218">
        <f t="shared" si="5"/>
        <v>0</v>
      </c>
      <c r="D29" s="218">
        <f t="shared" si="5"/>
        <v>17.607655502392344</v>
      </c>
      <c r="E29" s="218">
        <f t="shared" si="5"/>
        <v>0</v>
      </c>
      <c r="F29" s="218">
        <f t="shared" si="5"/>
        <v>0</v>
      </c>
      <c r="G29" s="218">
        <f t="shared" si="5"/>
        <v>0</v>
      </c>
      <c r="H29" s="218">
        <f t="shared" si="5"/>
        <v>0</v>
      </c>
      <c r="I29" s="218">
        <f t="shared" si="5"/>
        <v>66.985645933014354</v>
      </c>
      <c r="J29" s="218">
        <f t="shared" ref="J29:O38" si="6">J9*100/$B9</f>
        <v>0</v>
      </c>
      <c r="K29" s="218">
        <f t="shared" si="6"/>
        <v>0</v>
      </c>
      <c r="L29" s="218">
        <f t="shared" si="6"/>
        <v>9.569377990430622E-2</v>
      </c>
      <c r="M29" s="218">
        <f t="shared" si="6"/>
        <v>15.119617224880383</v>
      </c>
      <c r="N29" s="218">
        <f t="shared" si="6"/>
        <v>0.19138755980861244</v>
      </c>
      <c r="O29" s="218">
        <f t="shared" si="6"/>
        <v>0</v>
      </c>
    </row>
    <row r="30" spans="1:15">
      <c r="A30" s="68" t="s">
        <v>11</v>
      </c>
      <c r="B30" s="146">
        <f t="shared" si="5"/>
        <v>100</v>
      </c>
      <c r="C30" s="219">
        <f t="shared" si="5"/>
        <v>0</v>
      </c>
      <c r="D30" s="219">
        <f t="shared" si="5"/>
        <v>1.1627906976744187</v>
      </c>
      <c r="E30" s="219">
        <f t="shared" si="5"/>
        <v>0</v>
      </c>
      <c r="F30" s="219">
        <f t="shared" si="5"/>
        <v>0</v>
      </c>
      <c r="G30" s="219">
        <f t="shared" si="5"/>
        <v>0</v>
      </c>
      <c r="H30" s="219">
        <f t="shared" si="5"/>
        <v>0</v>
      </c>
      <c r="I30" s="219">
        <f t="shared" si="5"/>
        <v>89.534883720930239</v>
      </c>
      <c r="J30" s="219">
        <f t="shared" si="6"/>
        <v>0</v>
      </c>
      <c r="K30" s="219">
        <f t="shared" si="6"/>
        <v>0</v>
      </c>
      <c r="L30" s="219">
        <f t="shared" si="6"/>
        <v>0</v>
      </c>
      <c r="M30" s="219">
        <f t="shared" si="6"/>
        <v>9.3023255813953494</v>
      </c>
      <c r="N30" s="219">
        <f t="shared" si="6"/>
        <v>0</v>
      </c>
      <c r="O30" s="219">
        <f t="shared" si="6"/>
        <v>0</v>
      </c>
    </row>
    <row r="31" spans="1:15">
      <c r="A31" s="69" t="s">
        <v>12</v>
      </c>
      <c r="B31" s="145">
        <f t="shared" si="5"/>
        <v>100</v>
      </c>
      <c r="C31" s="218">
        <f t="shared" si="5"/>
        <v>0</v>
      </c>
      <c r="D31" s="218">
        <f t="shared" si="5"/>
        <v>0</v>
      </c>
      <c r="E31" s="218">
        <f t="shared" si="5"/>
        <v>0</v>
      </c>
      <c r="F31" s="218">
        <f t="shared" si="5"/>
        <v>0</v>
      </c>
      <c r="G31" s="218">
        <f t="shared" si="5"/>
        <v>0</v>
      </c>
      <c r="H31" s="218">
        <f t="shared" si="5"/>
        <v>0</v>
      </c>
      <c r="I31" s="218">
        <f t="shared" si="5"/>
        <v>44.117647058823529</v>
      </c>
      <c r="J31" s="218">
        <f t="shared" si="6"/>
        <v>0</v>
      </c>
      <c r="K31" s="218">
        <f t="shared" si="6"/>
        <v>0</v>
      </c>
      <c r="L31" s="218">
        <f t="shared" si="6"/>
        <v>0</v>
      </c>
      <c r="M31" s="218">
        <f t="shared" si="6"/>
        <v>55.882352941176471</v>
      </c>
      <c r="N31" s="218">
        <f t="shared" si="6"/>
        <v>0</v>
      </c>
      <c r="O31" s="218">
        <f t="shared" si="6"/>
        <v>0</v>
      </c>
    </row>
    <row r="32" spans="1:15">
      <c r="A32" s="68" t="s">
        <v>13</v>
      </c>
      <c r="B32" s="146">
        <f t="shared" si="5"/>
        <v>100</v>
      </c>
      <c r="C32" s="219">
        <f t="shared" si="5"/>
        <v>0</v>
      </c>
      <c r="D32" s="219">
        <f t="shared" si="5"/>
        <v>3.5326086956521738</v>
      </c>
      <c r="E32" s="219">
        <f t="shared" si="5"/>
        <v>0</v>
      </c>
      <c r="F32" s="219">
        <f t="shared" si="5"/>
        <v>0</v>
      </c>
      <c r="G32" s="219">
        <f t="shared" si="5"/>
        <v>0</v>
      </c>
      <c r="H32" s="219">
        <f t="shared" si="5"/>
        <v>0</v>
      </c>
      <c r="I32" s="219">
        <f t="shared" si="5"/>
        <v>70.652173913043484</v>
      </c>
      <c r="J32" s="219">
        <f t="shared" si="6"/>
        <v>0</v>
      </c>
      <c r="K32" s="219">
        <f t="shared" si="6"/>
        <v>0</v>
      </c>
      <c r="L32" s="219">
        <f t="shared" si="6"/>
        <v>0</v>
      </c>
      <c r="M32" s="219">
        <f t="shared" si="6"/>
        <v>25.543478260869566</v>
      </c>
      <c r="N32" s="219">
        <f t="shared" si="6"/>
        <v>0.27173913043478259</v>
      </c>
      <c r="O32" s="219">
        <f t="shared" si="6"/>
        <v>0</v>
      </c>
    </row>
    <row r="33" spans="1:15">
      <c r="A33" s="69" t="s">
        <v>14</v>
      </c>
      <c r="B33" s="145">
        <f t="shared" si="5"/>
        <v>100</v>
      </c>
      <c r="C33" s="218">
        <f t="shared" si="5"/>
        <v>0</v>
      </c>
      <c r="D33" s="218">
        <f t="shared" si="5"/>
        <v>0</v>
      </c>
      <c r="E33" s="218">
        <f t="shared" si="5"/>
        <v>0</v>
      </c>
      <c r="F33" s="218">
        <f t="shared" si="5"/>
        <v>0</v>
      </c>
      <c r="G33" s="218">
        <f t="shared" si="5"/>
        <v>0</v>
      </c>
      <c r="H33" s="218">
        <f t="shared" si="5"/>
        <v>0</v>
      </c>
      <c r="I33" s="218">
        <f t="shared" si="5"/>
        <v>100</v>
      </c>
      <c r="J33" s="218">
        <f t="shared" si="6"/>
        <v>0</v>
      </c>
      <c r="K33" s="218">
        <f t="shared" si="6"/>
        <v>0</v>
      </c>
      <c r="L33" s="218">
        <f t="shared" si="6"/>
        <v>0</v>
      </c>
      <c r="M33" s="218">
        <f t="shared" si="6"/>
        <v>0</v>
      </c>
      <c r="N33" s="218">
        <f t="shared" si="6"/>
        <v>0</v>
      </c>
      <c r="O33" s="218">
        <f t="shared" si="6"/>
        <v>0</v>
      </c>
    </row>
    <row r="34" spans="1:15">
      <c r="A34" s="68" t="s">
        <v>15</v>
      </c>
      <c r="B34" s="146">
        <f t="shared" si="5"/>
        <v>100</v>
      </c>
      <c r="C34" s="219">
        <f t="shared" si="5"/>
        <v>0</v>
      </c>
      <c r="D34" s="219">
        <f t="shared" si="5"/>
        <v>3.283582089552239</v>
      </c>
      <c r="E34" s="219">
        <f t="shared" si="5"/>
        <v>0</v>
      </c>
      <c r="F34" s="219">
        <f t="shared" si="5"/>
        <v>0</v>
      </c>
      <c r="G34" s="219">
        <f t="shared" si="5"/>
        <v>0</v>
      </c>
      <c r="H34" s="219">
        <f t="shared" si="5"/>
        <v>0</v>
      </c>
      <c r="I34" s="219">
        <f t="shared" si="5"/>
        <v>91.641791044776113</v>
      </c>
      <c r="J34" s="219">
        <f t="shared" si="6"/>
        <v>0</v>
      </c>
      <c r="K34" s="219">
        <f t="shared" si="6"/>
        <v>0</v>
      </c>
      <c r="L34" s="219">
        <f t="shared" si="6"/>
        <v>0.29850746268656714</v>
      </c>
      <c r="M34" s="219">
        <f t="shared" si="6"/>
        <v>4.7761194029850742</v>
      </c>
      <c r="N34" s="219">
        <f t="shared" si="6"/>
        <v>0</v>
      </c>
      <c r="O34" s="219">
        <f t="shared" si="6"/>
        <v>0</v>
      </c>
    </row>
    <row r="35" spans="1:15">
      <c r="A35" s="69" t="s">
        <v>16</v>
      </c>
      <c r="B35" s="145">
        <f t="shared" si="5"/>
        <v>100</v>
      </c>
      <c r="C35" s="218">
        <f t="shared" si="5"/>
        <v>0</v>
      </c>
      <c r="D35" s="218">
        <f t="shared" si="5"/>
        <v>3.4482758620689653</v>
      </c>
      <c r="E35" s="218">
        <f t="shared" si="5"/>
        <v>0</v>
      </c>
      <c r="F35" s="218">
        <f t="shared" si="5"/>
        <v>0</v>
      </c>
      <c r="G35" s="218">
        <f t="shared" si="5"/>
        <v>0</v>
      </c>
      <c r="H35" s="218">
        <f t="shared" si="5"/>
        <v>0</v>
      </c>
      <c r="I35" s="218">
        <f t="shared" si="5"/>
        <v>31.03448275862069</v>
      </c>
      <c r="J35" s="218">
        <f t="shared" si="6"/>
        <v>0</v>
      </c>
      <c r="K35" s="218">
        <f t="shared" si="6"/>
        <v>0</v>
      </c>
      <c r="L35" s="218">
        <f t="shared" si="6"/>
        <v>0</v>
      </c>
      <c r="M35" s="218">
        <f t="shared" si="6"/>
        <v>62.068965517241381</v>
      </c>
      <c r="N35" s="218">
        <f t="shared" si="6"/>
        <v>3.4482758620689653</v>
      </c>
      <c r="O35" s="218">
        <f t="shared" si="6"/>
        <v>0</v>
      </c>
    </row>
    <row r="36" spans="1:15">
      <c r="A36" s="68" t="s">
        <v>17</v>
      </c>
      <c r="B36" s="147">
        <f t="shared" si="5"/>
        <v>100</v>
      </c>
      <c r="C36" s="219">
        <f t="shared" si="5"/>
        <v>0</v>
      </c>
      <c r="D36" s="219">
        <f t="shared" si="5"/>
        <v>0</v>
      </c>
      <c r="E36" s="219">
        <f t="shared" si="5"/>
        <v>0</v>
      </c>
      <c r="F36" s="219">
        <f t="shared" si="5"/>
        <v>0</v>
      </c>
      <c r="G36" s="219">
        <f t="shared" si="5"/>
        <v>0</v>
      </c>
      <c r="H36" s="219">
        <f t="shared" si="5"/>
        <v>0</v>
      </c>
      <c r="I36" s="219">
        <f t="shared" si="5"/>
        <v>85.714285714285708</v>
      </c>
      <c r="J36" s="219">
        <f t="shared" si="6"/>
        <v>0</v>
      </c>
      <c r="K36" s="219">
        <f t="shared" si="6"/>
        <v>0</v>
      </c>
      <c r="L36" s="219">
        <f t="shared" si="6"/>
        <v>0</v>
      </c>
      <c r="M36" s="219">
        <f t="shared" si="6"/>
        <v>14.285714285714286</v>
      </c>
      <c r="N36" s="219">
        <f t="shared" si="6"/>
        <v>0</v>
      </c>
      <c r="O36" s="219">
        <f t="shared" si="6"/>
        <v>0</v>
      </c>
    </row>
    <row r="37" spans="1:15">
      <c r="A37" s="69" t="s">
        <v>18</v>
      </c>
      <c r="B37" s="148">
        <f t="shared" si="5"/>
        <v>100</v>
      </c>
      <c r="C37" s="218">
        <f t="shared" si="5"/>
        <v>0</v>
      </c>
      <c r="D37" s="218">
        <f t="shared" si="5"/>
        <v>7.1428571428571432</v>
      </c>
      <c r="E37" s="218">
        <f t="shared" si="5"/>
        <v>0</v>
      </c>
      <c r="F37" s="218">
        <f t="shared" si="5"/>
        <v>0</v>
      </c>
      <c r="G37" s="218">
        <f t="shared" si="5"/>
        <v>0</v>
      </c>
      <c r="H37" s="218">
        <f t="shared" si="5"/>
        <v>0</v>
      </c>
      <c r="I37" s="218">
        <f t="shared" si="5"/>
        <v>85.714285714285708</v>
      </c>
      <c r="J37" s="218">
        <f t="shared" si="6"/>
        <v>0</v>
      </c>
      <c r="K37" s="218">
        <f t="shared" si="6"/>
        <v>0</v>
      </c>
      <c r="L37" s="218">
        <f t="shared" si="6"/>
        <v>0</v>
      </c>
      <c r="M37" s="218">
        <f t="shared" si="6"/>
        <v>7.1428571428571432</v>
      </c>
      <c r="N37" s="218">
        <f t="shared" si="6"/>
        <v>0</v>
      </c>
      <c r="O37" s="218">
        <f t="shared" si="6"/>
        <v>0</v>
      </c>
    </row>
    <row r="38" spans="1:15">
      <c r="A38" s="68" t="s">
        <v>19</v>
      </c>
      <c r="B38" s="147">
        <f t="shared" si="5"/>
        <v>100</v>
      </c>
      <c r="C38" s="219">
        <f t="shared" si="5"/>
        <v>0</v>
      </c>
      <c r="D38" s="219">
        <f t="shared" si="5"/>
        <v>98.125</v>
      </c>
      <c r="E38" s="219">
        <f t="shared" si="5"/>
        <v>0</v>
      </c>
      <c r="F38" s="219">
        <f t="shared" si="5"/>
        <v>0</v>
      </c>
      <c r="G38" s="219">
        <f t="shared" si="5"/>
        <v>0</v>
      </c>
      <c r="H38" s="219">
        <f t="shared" si="5"/>
        <v>0</v>
      </c>
      <c r="I38" s="219">
        <f t="shared" si="5"/>
        <v>1.25</v>
      </c>
      <c r="J38" s="219">
        <f t="shared" si="6"/>
        <v>0</v>
      </c>
      <c r="K38" s="219">
        <f t="shared" si="6"/>
        <v>0</v>
      </c>
      <c r="L38" s="219">
        <f t="shared" si="6"/>
        <v>0</v>
      </c>
      <c r="M38" s="219">
        <f t="shared" si="6"/>
        <v>0.625</v>
      </c>
      <c r="N38" s="219">
        <f t="shared" si="6"/>
        <v>0</v>
      </c>
      <c r="O38" s="219">
        <f t="shared" si="6"/>
        <v>0</v>
      </c>
    </row>
    <row r="39" spans="1:15">
      <c r="A39" s="69" t="s">
        <v>20</v>
      </c>
      <c r="B39" s="137">
        <v>100</v>
      </c>
      <c r="C39" s="218">
        <v>0</v>
      </c>
      <c r="D39" s="218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</row>
    <row r="40" spans="1:15">
      <c r="A40" s="43" t="s">
        <v>31</v>
      </c>
      <c r="B40" s="147">
        <f t="shared" si="5"/>
        <v>100</v>
      </c>
      <c r="C40" s="219">
        <f t="shared" si="5"/>
        <v>0</v>
      </c>
      <c r="D40" s="219">
        <f t="shared" si="5"/>
        <v>0.49875311720698257</v>
      </c>
      <c r="E40" s="219">
        <f t="shared" si="5"/>
        <v>0</v>
      </c>
      <c r="F40" s="219">
        <f t="shared" si="5"/>
        <v>0</v>
      </c>
      <c r="G40" s="219">
        <f t="shared" si="5"/>
        <v>0</v>
      </c>
      <c r="H40" s="219">
        <f t="shared" si="5"/>
        <v>0</v>
      </c>
      <c r="I40" s="219">
        <f t="shared" si="5"/>
        <v>92.768079800498754</v>
      </c>
      <c r="J40" s="219">
        <f t="shared" ref="J40:O43" si="7">J20*100/$B20</f>
        <v>0</v>
      </c>
      <c r="K40" s="219">
        <f t="shared" si="7"/>
        <v>0</v>
      </c>
      <c r="L40" s="219">
        <f t="shared" si="7"/>
        <v>0</v>
      </c>
      <c r="M40" s="219">
        <f t="shared" si="7"/>
        <v>6.7331670822942646</v>
      </c>
      <c r="N40" s="219">
        <f t="shared" si="7"/>
        <v>0</v>
      </c>
      <c r="O40" s="219">
        <f t="shared" si="7"/>
        <v>0</v>
      </c>
    </row>
    <row r="41" spans="1:15">
      <c r="A41" s="69" t="s">
        <v>21</v>
      </c>
      <c r="B41" s="148">
        <f t="shared" si="5"/>
        <v>100</v>
      </c>
      <c r="C41" s="218">
        <f t="shared" si="5"/>
        <v>0</v>
      </c>
      <c r="D41" s="218">
        <f t="shared" si="5"/>
        <v>0</v>
      </c>
      <c r="E41" s="218">
        <f t="shared" si="5"/>
        <v>0</v>
      </c>
      <c r="F41" s="218">
        <f t="shared" si="5"/>
        <v>0</v>
      </c>
      <c r="G41" s="218">
        <f t="shared" si="5"/>
        <v>0</v>
      </c>
      <c r="H41" s="218">
        <f t="shared" si="5"/>
        <v>0</v>
      </c>
      <c r="I41" s="218">
        <f t="shared" si="5"/>
        <v>50</v>
      </c>
      <c r="J41" s="218">
        <f t="shared" si="7"/>
        <v>0</v>
      </c>
      <c r="K41" s="218">
        <f t="shared" si="7"/>
        <v>0</v>
      </c>
      <c r="L41" s="218">
        <f t="shared" si="7"/>
        <v>0</v>
      </c>
      <c r="M41" s="218">
        <f t="shared" si="7"/>
        <v>50</v>
      </c>
      <c r="N41" s="218">
        <f t="shared" si="7"/>
        <v>0</v>
      </c>
      <c r="O41" s="218">
        <f t="shared" si="7"/>
        <v>0</v>
      </c>
    </row>
    <row r="42" spans="1:15">
      <c r="A42" s="68" t="s">
        <v>22</v>
      </c>
      <c r="B42" s="147">
        <f t="shared" si="5"/>
        <v>100</v>
      </c>
      <c r="C42" s="219">
        <f t="shared" si="5"/>
        <v>0</v>
      </c>
      <c r="D42" s="219">
        <f t="shared" si="5"/>
        <v>0</v>
      </c>
      <c r="E42" s="219">
        <f t="shared" si="5"/>
        <v>0</v>
      </c>
      <c r="F42" s="219">
        <f t="shared" si="5"/>
        <v>0</v>
      </c>
      <c r="G42" s="219">
        <f t="shared" si="5"/>
        <v>0</v>
      </c>
      <c r="H42" s="219">
        <f t="shared" si="5"/>
        <v>0</v>
      </c>
      <c r="I42" s="219">
        <f t="shared" si="5"/>
        <v>100</v>
      </c>
      <c r="J42" s="219">
        <f t="shared" si="7"/>
        <v>0</v>
      </c>
      <c r="K42" s="219">
        <f t="shared" si="7"/>
        <v>0</v>
      </c>
      <c r="L42" s="219">
        <f t="shared" si="7"/>
        <v>0</v>
      </c>
      <c r="M42" s="219">
        <f t="shared" si="7"/>
        <v>0</v>
      </c>
      <c r="N42" s="219">
        <f t="shared" si="7"/>
        <v>0</v>
      </c>
      <c r="O42" s="219">
        <f t="shared" si="7"/>
        <v>0</v>
      </c>
    </row>
    <row r="43" spans="1:15">
      <c r="A43" s="69" t="s">
        <v>32</v>
      </c>
      <c r="B43" s="148">
        <f t="shared" si="5"/>
        <v>100</v>
      </c>
      <c r="C43" s="218">
        <f t="shared" si="5"/>
        <v>0</v>
      </c>
      <c r="D43" s="218">
        <f t="shared" si="5"/>
        <v>0</v>
      </c>
      <c r="E43" s="218">
        <f t="shared" si="5"/>
        <v>0</v>
      </c>
      <c r="F43" s="218">
        <f t="shared" si="5"/>
        <v>0</v>
      </c>
      <c r="G43" s="218">
        <f t="shared" si="5"/>
        <v>0</v>
      </c>
      <c r="H43" s="218">
        <f t="shared" si="5"/>
        <v>0</v>
      </c>
      <c r="I43" s="218">
        <f t="shared" si="5"/>
        <v>94.505494505494511</v>
      </c>
      <c r="J43" s="218">
        <f t="shared" si="7"/>
        <v>0</v>
      </c>
      <c r="K43" s="218">
        <f t="shared" si="7"/>
        <v>0</v>
      </c>
      <c r="L43" s="218">
        <f t="shared" si="7"/>
        <v>0</v>
      </c>
      <c r="M43" s="218">
        <f t="shared" si="7"/>
        <v>5.4945054945054945</v>
      </c>
      <c r="N43" s="218">
        <f t="shared" si="7"/>
        <v>0</v>
      </c>
      <c r="O43" s="218">
        <f t="shared" si="7"/>
        <v>0</v>
      </c>
    </row>
    <row r="44" spans="1:15">
      <c r="A44" s="68" t="s">
        <v>23</v>
      </c>
      <c r="B44" s="147">
        <f t="shared" si="5"/>
        <v>100</v>
      </c>
      <c r="C44" s="219">
        <f t="shared" si="5"/>
        <v>0</v>
      </c>
      <c r="D44" s="219">
        <f t="shared" si="5"/>
        <v>0</v>
      </c>
      <c r="E44" s="219">
        <f t="shared" si="5"/>
        <v>0</v>
      </c>
      <c r="F44" s="219">
        <f t="shared" si="5"/>
        <v>0</v>
      </c>
      <c r="G44" s="219">
        <f t="shared" si="5"/>
        <v>0</v>
      </c>
      <c r="H44" s="219">
        <f t="shared" si="5"/>
        <v>0</v>
      </c>
      <c r="I44" s="219">
        <f t="shared" si="5"/>
        <v>91.129032258064512</v>
      </c>
      <c r="J44" s="219">
        <f t="shared" si="5"/>
        <v>0</v>
      </c>
      <c r="K44" s="219">
        <f t="shared" si="5"/>
        <v>0</v>
      </c>
      <c r="L44" s="219">
        <f t="shared" si="5"/>
        <v>0</v>
      </c>
      <c r="M44" s="219">
        <f t="shared" si="5"/>
        <v>8.870967741935484</v>
      </c>
      <c r="N44" s="219">
        <f t="shared" si="5"/>
        <v>0</v>
      </c>
      <c r="O44" s="219">
        <f t="shared" si="5"/>
        <v>0</v>
      </c>
    </row>
    <row r="45" spans="1:15">
      <c r="A45" s="69" t="s">
        <v>24</v>
      </c>
      <c r="B45" s="148">
        <f t="shared" ref="B45:O46" si="8">B25*100/$B25</f>
        <v>100</v>
      </c>
      <c r="C45" s="218">
        <f t="shared" si="8"/>
        <v>0</v>
      </c>
      <c r="D45" s="218">
        <f t="shared" si="8"/>
        <v>2.5</v>
      </c>
      <c r="E45" s="218">
        <f t="shared" si="8"/>
        <v>0</v>
      </c>
      <c r="F45" s="218">
        <f t="shared" si="8"/>
        <v>0</v>
      </c>
      <c r="G45" s="218">
        <f t="shared" si="8"/>
        <v>0</v>
      </c>
      <c r="H45" s="218">
        <f t="shared" si="8"/>
        <v>0</v>
      </c>
      <c r="I45" s="218">
        <f t="shared" si="8"/>
        <v>72.5</v>
      </c>
      <c r="J45" s="218">
        <f t="shared" si="8"/>
        <v>0</v>
      </c>
      <c r="K45" s="218">
        <f t="shared" si="8"/>
        <v>0</v>
      </c>
      <c r="L45" s="218">
        <f t="shared" si="8"/>
        <v>0</v>
      </c>
      <c r="M45" s="218">
        <f t="shared" si="8"/>
        <v>25</v>
      </c>
      <c r="N45" s="218">
        <f t="shared" si="8"/>
        <v>0</v>
      </c>
      <c r="O45" s="218">
        <f t="shared" si="8"/>
        <v>0</v>
      </c>
    </row>
    <row r="46" spans="1:15">
      <c r="A46" s="68" t="s">
        <v>25</v>
      </c>
      <c r="B46" s="147">
        <f t="shared" si="8"/>
        <v>100</v>
      </c>
      <c r="C46" s="219">
        <f t="shared" si="8"/>
        <v>0</v>
      </c>
      <c r="D46" s="219">
        <f t="shared" si="8"/>
        <v>1.0869565217391304</v>
      </c>
      <c r="E46" s="219">
        <f t="shared" si="8"/>
        <v>0</v>
      </c>
      <c r="F46" s="219">
        <f t="shared" si="8"/>
        <v>0</v>
      </c>
      <c r="G46" s="219">
        <f t="shared" si="8"/>
        <v>0</v>
      </c>
      <c r="H46" s="219">
        <f t="shared" si="8"/>
        <v>0</v>
      </c>
      <c r="I46" s="219">
        <f t="shared" si="8"/>
        <v>98.913043478260875</v>
      </c>
      <c r="J46" s="219">
        <f t="shared" si="8"/>
        <v>0</v>
      </c>
      <c r="K46" s="219">
        <f t="shared" si="8"/>
        <v>0</v>
      </c>
      <c r="L46" s="219">
        <f t="shared" si="8"/>
        <v>0</v>
      </c>
      <c r="M46" s="219">
        <f t="shared" si="8"/>
        <v>0</v>
      </c>
      <c r="N46" s="219">
        <f t="shared" si="8"/>
        <v>0</v>
      </c>
      <c r="O46" s="219">
        <f t="shared" si="8"/>
        <v>0</v>
      </c>
    </row>
    <row r="47" spans="1:15" ht="20" customHeight="1">
      <c r="A47" s="340" t="s">
        <v>304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</row>
  </sheetData>
  <mergeCells count="6">
    <mergeCell ref="A47:O47"/>
    <mergeCell ref="A5:A6"/>
    <mergeCell ref="B5:B6"/>
    <mergeCell ref="C5:O5"/>
    <mergeCell ref="B27:O27"/>
    <mergeCell ref="B7:O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M9" sqref="M9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15" customFormat="1" ht="20.149999999999999" customHeight="1">
      <c r="A1" s="35" t="s">
        <v>0</v>
      </c>
      <c r="C1" s="40"/>
      <c r="D1" s="40"/>
      <c r="E1" s="40"/>
      <c r="F1" s="40"/>
      <c r="L1" s="40"/>
    </row>
    <row r="2" spans="1:12" s="64" customFormat="1" ht="14.5" customHeight="1">
      <c r="A2" s="126"/>
    </row>
    <row r="3" spans="1:12" s="4" customFormat="1" ht="14.5" customHeight="1">
      <c r="A3" s="54" t="s">
        <v>192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33</v>
      </c>
      <c r="C6" s="336"/>
      <c r="D6" s="336"/>
      <c r="E6" s="336"/>
      <c r="F6" s="336"/>
      <c r="G6" s="336"/>
      <c r="H6" s="336"/>
      <c r="I6" s="336"/>
      <c r="J6" s="336"/>
      <c r="K6" s="336"/>
      <c r="L6" s="164"/>
    </row>
    <row r="7" spans="1:12">
      <c r="A7" s="7" t="s">
        <v>10</v>
      </c>
      <c r="B7" s="19">
        <f t="shared" ref="B7:K7" si="0">SUM(B9:B18,B20:B25)</f>
        <v>3179020</v>
      </c>
      <c r="C7" s="19">
        <f t="shared" si="0"/>
        <v>3218983</v>
      </c>
      <c r="D7" s="19">
        <f t="shared" si="0"/>
        <v>3266422</v>
      </c>
      <c r="E7" s="19">
        <f t="shared" si="0"/>
        <v>3298296</v>
      </c>
      <c r="F7" s="19">
        <f t="shared" si="0"/>
        <v>3348245</v>
      </c>
      <c r="G7" s="19">
        <f t="shared" si="0"/>
        <v>3401046</v>
      </c>
      <c r="H7" s="19">
        <f t="shared" si="0"/>
        <v>3450815</v>
      </c>
      <c r="I7" s="19">
        <f t="shared" si="0"/>
        <v>3505967</v>
      </c>
      <c r="J7" s="19">
        <f t="shared" si="0"/>
        <v>3593836</v>
      </c>
      <c r="K7" s="19">
        <f t="shared" si="0"/>
        <v>3687855</v>
      </c>
      <c r="L7" s="154">
        <f>K7-B7</f>
        <v>508835</v>
      </c>
    </row>
    <row r="8" spans="1:12">
      <c r="A8" s="44" t="s">
        <v>30</v>
      </c>
      <c r="B8" s="21">
        <f t="shared" ref="B8:K8" si="1">SUM(B9:B18)</f>
        <v>2358816</v>
      </c>
      <c r="C8" s="21">
        <f t="shared" si="1"/>
        <v>2372973</v>
      </c>
      <c r="D8" s="21">
        <f t="shared" si="1"/>
        <v>2395175</v>
      </c>
      <c r="E8" s="21">
        <f t="shared" si="1"/>
        <v>2405329</v>
      </c>
      <c r="F8" s="21">
        <f t="shared" si="1"/>
        <v>2431823</v>
      </c>
      <c r="G8" s="21">
        <f t="shared" si="1"/>
        <v>2462739</v>
      </c>
      <c r="H8" s="21">
        <f t="shared" si="1"/>
        <v>2487510</v>
      </c>
      <c r="I8" s="21">
        <f t="shared" si="1"/>
        <v>2520953</v>
      </c>
      <c r="J8" s="21">
        <f t="shared" si="1"/>
        <v>2580821</v>
      </c>
      <c r="K8" s="21">
        <f t="shared" si="1"/>
        <v>2649745</v>
      </c>
      <c r="L8" s="155">
        <f t="shared" ref="L8:L25" si="2">K8-B8</f>
        <v>290929</v>
      </c>
    </row>
    <row r="9" spans="1:12" s="15" customFormat="1">
      <c r="A9" s="68" t="s">
        <v>11</v>
      </c>
      <c r="B9" s="19">
        <v>95110</v>
      </c>
      <c r="C9" s="19">
        <v>91138</v>
      </c>
      <c r="D9" s="19">
        <v>92289</v>
      </c>
      <c r="E9" s="19">
        <v>93378</v>
      </c>
      <c r="F9" s="19">
        <v>94192</v>
      </c>
      <c r="G9" s="19">
        <v>97396</v>
      </c>
      <c r="H9" s="19">
        <v>100101</v>
      </c>
      <c r="I9" s="19">
        <v>103077</v>
      </c>
      <c r="J9" s="19">
        <v>104777</v>
      </c>
      <c r="K9" s="19">
        <v>108652</v>
      </c>
      <c r="L9" s="154">
        <f t="shared" si="2"/>
        <v>13542</v>
      </c>
    </row>
    <row r="10" spans="1:12" s="15" customFormat="1">
      <c r="A10" s="69" t="s">
        <v>12</v>
      </c>
      <c r="B10" s="21">
        <v>71508</v>
      </c>
      <c r="C10" s="21">
        <v>75002</v>
      </c>
      <c r="D10" s="21">
        <v>76087</v>
      </c>
      <c r="E10" s="21">
        <v>79970</v>
      </c>
      <c r="F10" s="21">
        <v>84661</v>
      </c>
      <c r="G10" s="21">
        <v>89703</v>
      </c>
      <c r="H10" s="21">
        <v>93502</v>
      </c>
      <c r="I10" s="21">
        <v>95122</v>
      </c>
      <c r="J10" s="21">
        <v>89640</v>
      </c>
      <c r="K10" s="21">
        <v>92170</v>
      </c>
      <c r="L10" s="155">
        <f t="shared" si="2"/>
        <v>20662</v>
      </c>
    </row>
    <row r="11" spans="1:12" s="15" customFormat="1">
      <c r="A11" s="68" t="s">
        <v>13</v>
      </c>
      <c r="B11" s="19">
        <v>265371</v>
      </c>
      <c r="C11" s="19">
        <v>272994</v>
      </c>
      <c r="D11" s="19">
        <v>277017</v>
      </c>
      <c r="E11" s="19">
        <v>282878</v>
      </c>
      <c r="F11" s="19">
        <v>288671</v>
      </c>
      <c r="G11" s="19">
        <v>292814</v>
      </c>
      <c r="H11" s="19">
        <v>294442</v>
      </c>
      <c r="I11" s="19">
        <v>297431</v>
      </c>
      <c r="J11" s="19">
        <v>305605</v>
      </c>
      <c r="K11" s="19">
        <v>309974</v>
      </c>
      <c r="L11" s="154">
        <f t="shared" si="2"/>
        <v>44603</v>
      </c>
    </row>
    <row r="12" spans="1:12" s="15" customFormat="1">
      <c r="A12" s="69" t="s">
        <v>14</v>
      </c>
      <c r="B12" s="21">
        <v>23177</v>
      </c>
      <c r="C12" s="21">
        <v>22922</v>
      </c>
      <c r="D12" s="21">
        <v>22424</v>
      </c>
      <c r="E12" s="21">
        <v>23000</v>
      </c>
      <c r="F12" s="21">
        <v>23198</v>
      </c>
      <c r="G12" s="21">
        <v>23291</v>
      </c>
      <c r="H12" s="21">
        <v>23641</v>
      </c>
      <c r="I12" s="21">
        <v>24039</v>
      </c>
      <c r="J12" s="21">
        <v>24598</v>
      </c>
      <c r="K12" s="21">
        <v>24663</v>
      </c>
      <c r="L12" s="155">
        <f t="shared" si="2"/>
        <v>1486</v>
      </c>
    </row>
    <row r="13" spans="1:12" s="15" customFormat="1">
      <c r="A13" s="68" t="s">
        <v>15</v>
      </c>
      <c r="B13" s="19">
        <v>584437</v>
      </c>
      <c r="C13" s="19">
        <v>571294</v>
      </c>
      <c r="D13" s="19">
        <v>576636</v>
      </c>
      <c r="E13" s="19">
        <v>560247</v>
      </c>
      <c r="F13" s="19">
        <v>554113</v>
      </c>
      <c r="G13" s="19">
        <v>551740</v>
      </c>
      <c r="H13" s="19">
        <v>547998</v>
      </c>
      <c r="I13" s="19">
        <v>546860</v>
      </c>
      <c r="J13" s="19">
        <v>556162</v>
      </c>
      <c r="K13" s="19">
        <v>571496</v>
      </c>
      <c r="L13" s="154">
        <f t="shared" si="2"/>
        <v>-12941</v>
      </c>
    </row>
    <row r="14" spans="1:12" s="15" customFormat="1">
      <c r="A14" s="69" t="s">
        <v>16</v>
      </c>
      <c r="B14" s="21">
        <v>243586</v>
      </c>
      <c r="C14" s="21">
        <v>247307</v>
      </c>
      <c r="D14" s="21">
        <v>247100</v>
      </c>
      <c r="E14" s="21">
        <v>249041</v>
      </c>
      <c r="F14" s="21">
        <v>252745</v>
      </c>
      <c r="G14" s="21">
        <v>254676</v>
      </c>
      <c r="H14" s="21">
        <v>257679</v>
      </c>
      <c r="I14" s="21">
        <v>262481</v>
      </c>
      <c r="J14" s="21">
        <v>268485</v>
      </c>
      <c r="K14" s="21">
        <v>277889</v>
      </c>
      <c r="L14" s="155">
        <f t="shared" si="2"/>
        <v>34303</v>
      </c>
    </row>
    <row r="15" spans="1:12" s="15" customFormat="1">
      <c r="A15" s="68" t="s">
        <v>17</v>
      </c>
      <c r="B15" s="19">
        <v>159507</v>
      </c>
      <c r="C15" s="19">
        <v>157955</v>
      </c>
      <c r="D15" s="19">
        <v>159869</v>
      </c>
      <c r="E15" s="19">
        <v>157763</v>
      </c>
      <c r="F15" s="19">
        <v>157674</v>
      </c>
      <c r="G15" s="19">
        <v>160369</v>
      </c>
      <c r="H15" s="19">
        <v>162433</v>
      </c>
      <c r="I15" s="19">
        <v>164374</v>
      </c>
      <c r="J15" s="19">
        <v>167527</v>
      </c>
      <c r="K15" s="19">
        <v>170108</v>
      </c>
      <c r="L15" s="154">
        <f t="shared" si="2"/>
        <v>10601</v>
      </c>
    </row>
    <row r="16" spans="1:12" s="15" customFormat="1">
      <c r="A16" s="69" t="s">
        <v>18</v>
      </c>
      <c r="B16" s="21">
        <v>438983</v>
      </c>
      <c r="C16" s="21">
        <v>433859</v>
      </c>
      <c r="D16" s="21">
        <v>432016</v>
      </c>
      <c r="E16" s="21">
        <v>435935</v>
      </c>
      <c r="F16" s="21">
        <v>440926</v>
      </c>
      <c r="G16" s="21">
        <v>445462</v>
      </c>
      <c r="H16" s="21">
        <v>448066</v>
      </c>
      <c r="I16" s="21">
        <v>454411</v>
      </c>
      <c r="J16" s="21">
        <v>466660</v>
      </c>
      <c r="K16" s="21">
        <v>474934</v>
      </c>
      <c r="L16" s="155">
        <f t="shared" si="2"/>
        <v>35951</v>
      </c>
    </row>
    <row r="17" spans="1:12" s="15" customFormat="1">
      <c r="A17" s="68" t="s">
        <v>19</v>
      </c>
      <c r="B17" s="19">
        <v>441382</v>
      </c>
      <c r="C17" s="19">
        <v>465772</v>
      </c>
      <c r="D17" s="19">
        <v>477586</v>
      </c>
      <c r="E17" s="19">
        <v>489330</v>
      </c>
      <c r="F17" s="19">
        <v>501565</v>
      </c>
      <c r="G17" s="19">
        <v>513736</v>
      </c>
      <c r="H17" s="19">
        <v>526031</v>
      </c>
      <c r="I17" s="19">
        <v>538784</v>
      </c>
      <c r="J17" s="19">
        <v>562378</v>
      </c>
      <c r="K17" s="19">
        <v>583845</v>
      </c>
      <c r="L17" s="154">
        <f t="shared" si="2"/>
        <v>142463</v>
      </c>
    </row>
    <row r="18" spans="1:12" s="15" customFormat="1">
      <c r="A18" s="69" t="s">
        <v>20</v>
      </c>
      <c r="B18" s="21">
        <v>35755</v>
      </c>
      <c r="C18" s="21">
        <v>34730</v>
      </c>
      <c r="D18" s="21">
        <v>34151</v>
      </c>
      <c r="E18" s="21">
        <v>33787</v>
      </c>
      <c r="F18" s="21">
        <v>34078</v>
      </c>
      <c r="G18" s="21">
        <v>33552</v>
      </c>
      <c r="H18" s="21">
        <v>33617</v>
      </c>
      <c r="I18" s="21">
        <v>34374</v>
      </c>
      <c r="J18" s="21">
        <v>34989</v>
      </c>
      <c r="K18" s="21">
        <v>36014</v>
      </c>
      <c r="L18" s="155">
        <f t="shared" si="2"/>
        <v>259</v>
      </c>
    </row>
    <row r="19" spans="1:12">
      <c r="A19" s="43" t="s">
        <v>31</v>
      </c>
      <c r="B19" s="19">
        <f t="shared" ref="B19:K19" si="3">SUM(B20:B25)</f>
        <v>820204</v>
      </c>
      <c r="C19" s="19">
        <f t="shared" si="3"/>
        <v>846010</v>
      </c>
      <c r="D19" s="19">
        <f t="shared" si="3"/>
        <v>871247</v>
      </c>
      <c r="E19" s="19">
        <f t="shared" si="3"/>
        <v>892967</v>
      </c>
      <c r="F19" s="19">
        <f t="shared" si="3"/>
        <v>916422</v>
      </c>
      <c r="G19" s="19">
        <f t="shared" si="3"/>
        <v>938307</v>
      </c>
      <c r="H19" s="19">
        <f t="shared" si="3"/>
        <v>963305</v>
      </c>
      <c r="I19" s="19">
        <f t="shared" si="3"/>
        <v>985014</v>
      </c>
      <c r="J19" s="19">
        <f t="shared" si="3"/>
        <v>1013015</v>
      </c>
      <c r="K19" s="19">
        <f t="shared" si="3"/>
        <v>1038110</v>
      </c>
      <c r="L19" s="154">
        <f t="shared" si="2"/>
        <v>217906</v>
      </c>
    </row>
    <row r="20" spans="1:12" s="15" customFormat="1">
      <c r="A20" s="69" t="s">
        <v>21</v>
      </c>
      <c r="B20" s="21">
        <v>124136</v>
      </c>
      <c r="C20" s="21">
        <v>126168</v>
      </c>
      <c r="D20" s="21">
        <v>127931</v>
      </c>
      <c r="E20" s="21">
        <v>131638</v>
      </c>
      <c r="F20" s="21">
        <v>134995</v>
      </c>
      <c r="G20" s="21">
        <v>138565</v>
      </c>
      <c r="H20" s="21">
        <v>142498</v>
      </c>
      <c r="I20" s="21">
        <v>148220</v>
      </c>
      <c r="J20" s="21">
        <v>154609</v>
      </c>
      <c r="K20" s="21">
        <v>160772</v>
      </c>
      <c r="L20" s="155">
        <f t="shared" si="2"/>
        <v>36636</v>
      </c>
    </row>
    <row r="21" spans="1:12" s="15" customFormat="1">
      <c r="A21" s="68" t="s">
        <v>22</v>
      </c>
      <c r="B21" s="19">
        <v>145748</v>
      </c>
      <c r="C21" s="19">
        <v>152303</v>
      </c>
      <c r="D21" s="19">
        <v>157319</v>
      </c>
      <c r="E21" s="19">
        <v>161625</v>
      </c>
      <c r="F21" s="19">
        <v>165527</v>
      </c>
      <c r="G21" s="19">
        <v>169683</v>
      </c>
      <c r="H21" s="19">
        <v>173851</v>
      </c>
      <c r="I21" s="19">
        <v>177581</v>
      </c>
      <c r="J21" s="19">
        <v>182563</v>
      </c>
      <c r="K21" s="19">
        <v>186492</v>
      </c>
      <c r="L21" s="154">
        <f t="shared" si="2"/>
        <v>40744</v>
      </c>
    </row>
    <row r="22" spans="1:12" s="15" customFormat="1">
      <c r="A22" s="69" t="s">
        <v>32</v>
      </c>
      <c r="B22" s="21">
        <v>85261</v>
      </c>
      <c r="C22" s="21">
        <v>88508</v>
      </c>
      <c r="D22" s="21">
        <v>91120</v>
      </c>
      <c r="E22" s="21">
        <v>93841</v>
      </c>
      <c r="F22" s="21">
        <v>96559</v>
      </c>
      <c r="G22" s="21">
        <v>99057</v>
      </c>
      <c r="H22" s="21">
        <v>101915</v>
      </c>
      <c r="I22" s="21">
        <v>103526</v>
      </c>
      <c r="J22" s="21">
        <v>105830</v>
      </c>
      <c r="K22" s="21">
        <v>108172</v>
      </c>
      <c r="L22" s="155">
        <f t="shared" si="2"/>
        <v>22911</v>
      </c>
    </row>
    <row r="23" spans="1:12" s="15" customFormat="1">
      <c r="A23" s="68" t="s">
        <v>23</v>
      </c>
      <c r="B23" s="19">
        <v>236757</v>
      </c>
      <c r="C23" s="19">
        <v>246984</v>
      </c>
      <c r="D23" s="19">
        <v>258987</v>
      </c>
      <c r="E23" s="19">
        <v>267514</v>
      </c>
      <c r="F23" s="19">
        <v>276293</v>
      </c>
      <c r="G23" s="19">
        <v>286912</v>
      </c>
      <c r="H23" s="19">
        <v>296141</v>
      </c>
      <c r="I23" s="19">
        <v>302837</v>
      </c>
      <c r="J23" s="19">
        <v>314807</v>
      </c>
      <c r="K23" s="19">
        <v>325040</v>
      </c>
      <c r="L23" s="154">
        <f t="shared" si="2"/>
        <v>88283</v>
      </c>
    </row>
    <row r="24" spans="1:12" s="15" customFormat="1">
      <c r="A24" s="69" t="s">
        <v>24</v>
      </c>
      <c r="B24" s="21">
        <v>135143</v>
      </c>
      <c r="C24" s="21">
        <v>138448</v>
      </c>
      <c r="D24" s="21">
        <v>142041</v>
      </c>
      <c r="E24" s="21">
        <v>144155</v>
      </c>
      <c r="F24" s="21">
        <v>148288</v>
      </c>
      <c r="G24" s="21">
        <v>148599</v>
      </c>
      <c r="H24" s="21">
        <v>152426</v>
      </c>
      <c r="I24" s="21">
        <v>155206</v>
      </c>
      <c r="J24" s="21">
        <v>156759</v>
      </c>
      <c r="K24" s="21">
        <v>158532</v>
      </c>
      <c r="L24" s="155">
        <f t="shared" si="2"/>
        <v>23389</v>
      </c>
    </row>
    <row r="25" spans="1:12" s="15" customFormat="1">
      <c r="A25" s="68" t="s">
        <v>25</v>
      </c>
      <c r="B25" s="19">
        <v>93159</v>
      </c>
      <c r="C25" s="19">
        <v>93599</v>
      </c>
      <c r="D25" s="19">
        <v>93849</v>
      </c>
      <c r="E25" s="19">
        <v>94194</v>
      </c>
      <c r="F25" s="19">
        <v>94760</v>
      </c>
      <c r="G25" s="19">
        <v>95491</v>
      </c>
      <c r="H25" s="19">
        <v>96474</v>
      </c>
      <c r="I25" s="19">
        <v>97644</v>
      </c>
      <c r="J25" s="19">
        <v>98447</v>
      </c>
      <c r="K25" s="19">
        <v>99102</v>
      </c>
      <c r="L25" s="154">
        <f t="shared" si="2"/>
        <v>5943</v>
      </c>
    </row>
    <row r="26" spans="1:12">
      <c r="A26" s="53"/>
      <c r="B26" s="341" t="s">
        <v>226</v>
      </c>
      <c r="C26" s="341"/>
      <c r="D26" s="341"/>
      <c r="E26" s="341"/>
      <c r="F26" s="341"/>
      <c r="G26" s="341"/>
      <c r="H26" s="341"/>
      <c r="I26" s="341"/>
      <c r="J26" s="341"/>
      <c r="K26" s="341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101.25708551692031</v>
      </c>
      <c r="D27" s="19">
        <f t="shared" si="4"/>
        <v>102.74933784625451</v>
      </c>
      <c r="E27" s="19">
        <f t="shared" si="4"/>
        <v>103.7519738787425</v>
      </c>
      <c r="F27" s="19">
        <f t="shared" si="4"/>
        <v>105.32318135777693</v>
      </c>
      <c r="G27" s="19">
        <f t="shared" si="4"/>
        <v>106.98410201886117</v>
      </c>
      <c r="H27" s="19">
        <f t="shared" si="4"/>
        <v>108.54964737560631</v>
      </c>
      <c r="I27" s="19">
        <f t="shared" si="4"/>
        <v>110.28452164503527</v>
      </c>
      <c r="J27" s="19">
        <f t="shared" si="4"/>
        <v>113.04854955300691</v>
      </c>
      <c r="K27" s="19">
        <f t="shared" si="4"/>
        <v>116.00603330586155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100.60017398559278</v>
      </c>
      <c r="D28" s="21">
        <f t="shared" si="5"/>
        <v>101.54140891023293</v>
      </c>
      <c r="E28" s="21">
        <f t="shared" si="5"/>
        <v>101.97187911223257</v>
      </c>
      <c r="F28" s="21">
        <f t="shared" si="5"/>
        <v>103.09506972989838</v>
      </c>
      <c r="G28" s="21">
        <f t="shared" si="5"/>
        <v>104.40572728012698</v>
      </c>
      <c r="H28" s="21">
        <f t="shared" si="5"/>
        <v>105.45587277685075</v>
      </c>
      <c r="I28" s="21">
        <f t="shared" si="5"/>
        <v>106.87366034485098</v>
      </c>
      <c r="J28" s="21">
        <f t="shared" si="5"/>
        <v>109.41171333414731</v>
      </c>
      <c r="K28" s="21">
        <f t="shared" si="5"/>
        <v>112.33368774842972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95.823782988119021</v>
      </c>
      <c r="D29" s="19">
        <f t="shared" si="5"/>
        <v>97.033960677110713</v>
      </c>
      <c r="E29" s="19">
        <f t="shared" si="5"/>
        <v>98.178950688676267</v>
      </c>
      <c r="F29" s="19">
        <f t="shared" si="5"/>
        <v>99.034801808432348</v>
      </c>
      <c r="G29" s="19">
        <f t="shared" si="5"/>
        <v>102.40353275155084</v>
      </c>
      <c r="H29" s="19">
        <f t="shared" si="5"/>
        <v>105.24760803280412</v>
      </c>
      <c r="I29" s="19">
        <f t="shared" si="5"/>
        <v>108.37661654925876</v>
      </c>
      <c r="J29" s="19">
        <f t="shared" si="5"/>
        <v>110.16402060771738</v>
      </c>
      <c r="K29" s="19">
        <f t="shared" si="5"/>
        <v>114.23825044685101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104.88616658275997</v>
      </c>
      <c r="D30" s="21">
        <f t="shared" si="5"/>
        <v>106.40347933098394</v>
      </c>
      <c r="E30" s="21">
        <f t="shared" si="5"/>
        <v>111.83364099121776</v>
      </c>
      <c r="F30" s="21">
        <f t="shared" si="5"/>
        <v>118.39374615427644</v>
      </c>
      <c r="G30" s="21">
        <f t="shared" si="5"/>
        <v>125.4447054874979</v>
      </c>
      <c r="H30" s="21">
        <f t="shared" si="5"/>
        <v>130.75739777367568</v>
      </c>
      <c r="I30" s="21">
        <f t="shared" si="5"/>
        <v>133.02287855904234</v>
      </c>
      <c r="J30" s="21">
        <f t="shared" si="5"/>
        <v>125.35660345695587</v>
      </c>
      <c r="K30" s="21">
        <f t="shared" si="5"/>
        <v>128.89466912792975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102.87258215856292</v>
      </c>
      <c r="D31" s="19">
        <f t="shared" si="5"/>
        <v>104.38857297896153</v>
      </c>
      <c r="E31" s="19">
        <f t="shared" si="5"/>
        <v>106.59717904367847</v>
      </c>
      <c r="F31" s="19">
        <f t="shared" si="5"/>
        <v>108.78016060534119</v>
      </c>
      <c r="G31" s="19">
        <f t="shared" si="5"/>
        <v>110.34137113701196</v>
      </c>
      <c r="H31" s="19">
        <f t="shared" si="5"/>
        <v>110.95485188660403</v>
      </c>
      <c r="I31" s="19">
        <f t="shared" si="5"/>
        <v>112.08119952820768</v>
      </c>
      <c r="J31" s="19">
        <f t="shared" si="5"/>
        <v>115.16141552769518</v>
      </c>
      <c r="K31" s="19">
        <f t="shared" si="5"/>
        <v>116.80778984892848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98.899771325020495</v>
      </c>
      <c r="D32" s="21">
        <f t="shared" si="5"/>
        <v>96.751089442119337</v>
      </c>
      <c r="E32" s="21">
        <f t="shared" si="5"/>
        <v>99.236311860896578</v>
      </c>
      <c r="F32" s="21">
        <f t="shared" si="5"/>
        <v>100.09060706735126</v>
      </c>
      <c r="G32" s="21">
        <f t="shared" si="5"/>
        <v>100.49186693704966</v>
      </c>
      <c r="H32" s="21">
        <f t="shared" si="5"/>
        <v>102.00198472623721</v>
      </c>
      <c r="I32" s="21">
        <f t="shared" si="5"/>
        <v>103.7192043836562</v>
      </c>
      <c r="J32" s="21">
        <f t="shared" si="5"/>
        <v>106.13107822410149</v>
      </c>
      <c r="K32" s="21">
        <f t="shared" si="5"/>
        <v>106.41152867066488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97.751169073826603</v>
      </c>
      <c r="D33" s="19">
        <f t="shared" si="5"/>
        <v>98.665211134818634</v>
      </c>
      <c r="E33" s="19">
        <f t="shared" si="5"/>
        <v>95.860973894534396</v>
      </c>
      <c r="F33" s="19">
        <f t="shared" si="5"/>
        <v>94.811416799415511</v>
      </c>
      <c r="G33" s="19">
        <f t="shared" si="5"/>
        <v>94.405385011558138</v>
      </c>
      <c r="H33" s="19">
        <f t="shared" si="5"/>
        <v>93.765110696276935</v>
      </c>
      <c r="I33" s="19">
        <f t="shared" si="5"/>
        <v>93.570393387140101</v>
      </c>
      <c r="J33" s="19">
        <f t="shared" si="5"/>
        <v>95.162010618766431</v>
      </c>
      <c r="K33" s="19">
        <f t="shared" si="5"/>
        <v>97.785732251722592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101.52759189772812</v>
      </c>
      <c r="D34" s="21">
        <f t="shared" si="5"/>
        <v>101.44261164434738</v>
      </c>
      <c r="E34" s="21">
        <f t="shared" si="5"/>
        <v>102.23945546952616</v>
      </c>
      <c r="F34" s="21">
        <f t="shared" si="5"/>
        <v>103.7600683126288</v>
      </c>
      <c r="G34" s="21">
        <f t="shared" si="5"/>
        <v>104.55280681155732</v>
      </c>
      <c r="H34" s="21">
        <f t="shared" si="5"/>
        <v>105.78563628451553</v>
      </c>
      <c r="I34" s="21">
        <f t="shared" si="5"/>
        <v>107.75701394989859</v>
      </c>
      <c r="J34" s="21">
        <f t="shared" si="5"/>
        <v>110.22185183056497</v>
      </c>
      <c r="K34" s="21">
        <f t="shared" si="5"/>
        <v>114.08250063632556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99.02700194975769</v>
      </c>
      <c r="D35" s="19">
        <f t="shared" si="5"/>
        <v>100.22694928749209</v>
      </c>
      <c r="E35" s="19">
        <f t="shared" si="5"/>
        <v>98.906631056944207</v>
      </c>
      <c r="F35" s="19">
        <f t="shared" si="5"/>
        <v>98.850834132671295</v>
      </c>
      <c r="G35" s="19">
        <f t="shared" si="5"/>
        <v>100.54041515419387</v>
      </c>
      <c r="H35" s="19">
        <f t="shared" si="5"/>
        <v>101.83440225193878</v>
      </c>
      <c r="I35" s="19">
        <f t="shared" si="5"/>
        <v>103.05127674647508</v>
      </c>
      <c r="J35" s="19">
        <f t="shared" si="5"/>
        <v>105.02799250189646</v>
      </c>
      <c r="K35" s="19">
        <f t="shared" si="5"/>
        <v>106.64610330581102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98.832756621554822</v>
      </c>
      <c r="D36" s="21">
        <f t="shared" si="5"/>
        <v>98.41292259609142</v>
      </c>
      <c r="E36" s="21">
        <f t="shared" si="5"/>
        <v>99.30566787324338</v>
      </c>
      <c r="F36" s="21">
        <f t="shared" si="5"/>
        <v>100.44261395088192</v>
      </c>
      <c r="G36" s="21">
        <f t="shared" si="5"/>
        <v>101.47591136786617</v>
      </c>
      <c r="H36" s="21">
        <f t="shared" si="5"/>
        <v>102.06910062576455</v>
      </c>
      <c r="I36" s="21">
        <f t="shared" si="5"/>
        <v>103.51448689356991</v>
      </c>
      <c r="J36" s="21">
        <f t="shared" si="5"/>
        <v>106.30479995808494</v>
      </c>
      <c r="K36" s="21">
        <f t="shared" si="5"/>
        <v>108.18961098721363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105.52582570199962</v>
      </c>
      <c r="D37" s="19">
        <f t="shared" si="5"/>
        <v>108.20241876651065</v>
      </c>
      <c r="E37" s="19">
        <f t="shared" si="5"/>
        <v>110.86315255266413</v>
      </c>
      <c r="F37" s="19">
        <f t="shared" si="5"/>
        <v>113.63512784843968</v>
      </c>
      <c r="G37" s="19">
        <f t="shared" si="5"/>
        <v>116.39260323257405</v>
      </c>
      <c r="H37" s="19">
        <f t="shared" si="5"/>
        <v>119.17817219551318</v>
      </c>
      <c r="I37" s="19">
        <f t="shared" si="5"/>
        <v>122.0675061511344</v>
      </c>
      <c r="J37" s="19">
        <f t="shared" si="5"/>
        <v>127.41298920209705</v>
      </c>
      <c r="K37" s="19">
        <f t="shared" si="5"/>
        <v>132.27657675211043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97.13326807439519</v>
      </c>
      <c r="D38" s="21">
        <f t="shared" si="5"/>
        <v>95.513914137882807</v>
      </c>
      <c r="E38" s="21">
        <f t="shared" si="5"/>
        <v>94.495874702838762</v>
      </c>
      <c r="F38" s="21">
        <f t="shared" si="5"/>
        <v>95.309746888547053</v>
      </c>
      <c r="G38" s="21">
        <f t="shared" si="5"/>
        <v>93.838623968675705</v>
      </c>
      <c r="H38" s="21">
        <f t="shared" si="5"/>
        <v>94.020416724933582</v>
      </c>
      <c r="I38" s="21">
        <f t="shared" si="5"/>
        <v>96.137603132429035</v>
      </c>
      <c r="J38" s="21">
        <f t="shared" si="5"/>
        <v>97.857642287791919</v>
      </c>
      <c r="K38" s="21">
        <f t="shared" si="5"/>
        <v>100.72437421339673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103.1462904350625</v>
      </c>
      <c r="D39" s="19">
        <f t="shared" si="5"/>
        <v>106.22320788486766</v>
      </c>
      <c r="E39" s="19">
        <f t="shared" si="5"/>
        <v>108.87132957166753</v>
      </c>
      <c r="F39" s="19">
        <f t="shared" si="5"/>
        <v>111.73098399910266</v>
      </c>
      <c r="G39" s="19">
        <f t="shared" si="5"/>
        <v>114.39922263241827</v>
      </c>
      <c r="H39" s="19">
        <f t="shared" si="5"/>
        <v>117.4470009899976</v>
      </c>
      <c r="I39" s="19">
        <f t="shared" si="5"/>
        <v>120.09378154702976</v>
      </c>
      <c r="J39" s="19">
        <f t="shared" si="5"/>
        <v>123.50768833119565</v>
      </c>
      <c r="K39" s="19">
        <f t="shared" si="5"/>
        <v>126.56729301490849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101.63691435200103</v>
      </c>
      <c r="D40" s="186">
        <f t="shared" si="5"/>
        <v>103.05713088870272</v>
      </c>
      <c r="E40" s="186">
        <f t="shared" si="5"/>
        <v>106.04337178578334</v>
      </c>
      <c r="F40" s="186">
        <f t="shared" si="5"/>
        <v>108.74766385254881</v>
      </c>
      <c r="G40" s="186">
        <f t="shared" si="5"/>
        <v>111.62354192176323</v>
      </c>
      <c r="H40" s="186">
        <f t="shared" si="5"/>
        <v>114.79184120641877</v>
      </c>
      <c r="I40" s="186">
        <f t="shared" si="5"/>
        <v>119.40130179802797</v>
      </c>
      <c r="J40" s="186">
        <f t="shared" si="5"/>
        <v>124.54807630340916</v>
      </c>
      <c r="K40" s="186">
        <f t="shared" si="5"/>
        <v>129.51279242121544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104.49748881631309</v>
      </c>
      <c r="D41" s="19">
        <f t="shared" si="5"/>
        <v>107.93904547575266</v>
      </c>
      <c r="E41" s="19">
        <f t="shared" si="5"/>
        <v>110.89345994456184</v>
      </c>
      <c r="F41" s="19">
        <f t="shared" si="5"/>
        <v>113.57068364574471</v>
      </c>
      <c r="G41" s="19">
        <f t="shared" si="5"/>
        <v>116.4221807503362</v>
      </c>
      <c r="H41" s="19">
        <f t="shared" si="5"/>
        <v>119.2819112440651</v>
      </c>
      <c r="I41" s="19">
        <f t="shared" si="5"/>
        <v>121.84112303427834</v>
      </c>
      <c r="J41" s="19">
        <f t="shared" si="5"/>
        <v>125.25935175782858</v>
      </c>
      <c r="K41" s="19">
        <f t="shared" si="5"/>
        <v>127.95510058457063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103.80830625960287</v>
      </c>
      <c r="D42" s="21">
        <f t="shared" si="5"/>
        <v>106.87184058361971</v>
      </c>
      <c r="E42" s="21">
        <f t="shared" si="5"/>
        <v>110.06321764933557</v>
      </c>
      <c r="F42" s="21">
        <f t="shared" si="5"/>
        <v>113.25107610748174</v>
      </c>
      <c r="G42" s="21">
        <f t="shared" si="5"/>
        <v>116.18090334385006</v>
      </c>
      <c r="H42" s="21">
        <f t="shared" si="5"/>
        <v>119.53296348858211</v>
      </c>
      <c r="I42" s="21">
        <f t="shared" si="5"/>
        <v>121.42245575350981</v>
      </c>
      <c r="J42" s="21">
        <f t="shared" si="5"/>
        <v>124.12474636703769</v>
      </c>
      <c r="K42" s="21">
        <f t="shared" si="5"/>
        <v>126.87160600978173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104.31961884970666</v>
      </c>
      <c r="D43" s="19">
        <f t="shared" si="5"/>
        <v>109.38937391502679</v>
      </c>
      <c r="E43" s="19">
        <f t="shared" si="5"/>
        <v>112.9909569727611</v>
      </c>
      <c r="F43" s="19">
        <f t="shared" si="5"/>
        <v>116.69897827730543</v>
      </c>
      <c r="G43" s="19">
        <f t="shared" si="5"/>
        <v>121.184167733161</v>
      </c>
      <c r="H43" s="19">
        <f t="shared" si="5"/>
        <v>125.08225733558037</v>
      </c>
      <c r="I43" s="19">
        <f t="shared" si="5"/>
        <v>127.91047360796091</v>
      </c>
      <c r="J43" s="19">
        <f t="shared" si="5"/>
        <v>132.96629033143688</v>
      </c>
      <c r="K43" s="19">
        <f t="shared" si="5"/>
        <v>137.28844342511519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102.44555766854369</v>
      </c>
      <c r="D44" s="21">
        <f t="shared" si="6"/>
        <v>105.10422293422523</v>
      </c>
      <c r="E44" s="21">
        <f t="shared" si="6"/>
        <v>106.66849189377179</v>
      </c>
      <c r="F44" s="21">
        <f t="shared" si="6"/>
        <v>109.72673390408679</v>
      </c>
      <c r="G44" s="21">
        <f t="shared" si="6"/>
        <v>109.95686051071827</v>
      </c>
      <c r="H44" s="21">
        <f t="shared" si="6"/>
        <v>112.78867569907432</v>
      </c>
      <c r="I44" s="21">
        <f t="shared" si="6"/>
        <v>114.84575597700214</v>
      </c>
      <c r="J44" s="21">
        <f t="shared" si="6"/>
        <v>115.9949090962906</v>
      </c>
      <c r="K44" s="21">
        <f t="shared" si="6"/>
        <v>117.30685274117046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100.47231078049356</v>
      </c>
      <c r="D45" s="19">
        <f t="shared" si="6"/>
        <v>100.74066917850128</v>
      </c>
      <c r="E45" s="19">
        <f t="shared" si="6"/>
        <v>101.11100376775191</v>
      </c>
      <c r="F45" s="19">
        <f t="shared" si="6"/>
        <v>101.71856718084136</v>
      </c>
      <c r="G45" s="19">
        <f t="shared" si="6"/>
        <v>102.5032471366159</v>
      </c>
      <c r="H45" s="19">
        <f t="shared" si="6"/>
        <v>103.55843235758219</v>
      </c>
      <c r="I45" s="19">
        <f t="shared" si="6"/>
        <v>104.81434966025827</v>
      </c>
      <c r="J45" s="19">
        <f t="shared" si="6"/>
        <v>105.67631683465902</v>
      </c>
      <c r="K45" s="19">
        <f t="shared" si="6"/>
        <v>106.37941583743921</v>
      </c>
      <c r="L45" s="154" t="s">
        <v>247</v>
      </c>
    </row>
    <row r="46" spans="1:12" s="64" customFormat="1" ht="20" customHeight="1">
      <c r="A46" s="340" t="s">
        <v>245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</row>
    <row r="47" spans="1:12">
      <c r="C47" s="191"/>
      <c r="D47" s="191"/>
      <c r="E47" s="191"/>
      <c r="F47" s="191"/>
      <c r="G47" s="191"/>
      <c r="H47" s="191"/>
      <c r="I47" s="191"/>
      <c r="J47" s="191"/>
      <c r="K47" s="191"/>
    </row>
    <row r="48" spans="1:12">
      <c r="C48" s="191"/>
      <c r="D48" s="191"/>
      <c r="E48" s="191"/>
      <c r="F48" s="191"/>
      <c r="G48" s="191"/>
      <c r="H48" s="191"/>
      <c r="I48" s="191"/>
      <c r="J48" s="191"/>
      <c r="K48" s="191"/>
    </row>
    <row r="49" spans="3:11">
      <c r="C49" s="191"/>
      <c r="D49" s="191"/>
      <c r="E49" s="191"/>
      <c r="F49" s="191"/>
      <c r="G49" s="191"/>
      <c r="H49" s="191"/>
      <c r="I49" s="191"/>
      <c r="J49" s="191"/>
      <c r="K49" s="191"/>
    </row>
    <row r="50" spans="3:11">
      <c r="C50" s="191"/>
      <c r="D50" s="191"/>
      <c r="E50" s="191"/>
      <c r="F50" s="191"/>
      <c r="G50" s="191"/>
      <c r="H50" s="191"/>
      <c r="I50" s="191"/>
      <c r="J50" s="191"/>
      <c r="K50" s="191"/>
    </row>
    <row r="51" spans="3:11">
      <c r="C51" s="191"/>
      <c r="D51" s="191"/>
      <c r="E51" s="191"/>
      <c r="F51" s="191"/>
      <c r="G51" s="191"/>
      <c r="H51" s="191"/>
      <c r="I51" s="191"/>
      <c r="J51" s="191"/>
      <c r="K51" s="191"/>
    </row>
    <row r="52" spans="3:11">
      <c r="C52" s="191"/>
      <c r="D52" s="191"/>
      <c r="E52" s="191"/>
      <c r="F52" s="191"/>
      <c r="G52" s="191"/>
      <c r="H52" s="191"/>
      <c r="I52" s="191"/>
      <c r="J52" s="191"/>
      <c r="K52" s="191"/>
    </row>
    <row r="53" spans="3:11">
      <c r="C53" s="191"/>
      <c r="D53" s="191"/>
      <c r="E53" s="191"/>
      <c r="F53" s="191"/>
      <c r="G53" s="191"/>
      <c r="H53" s="191"/>
      <c r="I53" s="191"/>
      <c r="J53" s="191"/>
      <c r="K53" s="191"/>
    </row>
    <row r="54" spans="3:11">
      <c r="C54" s="191"/>
      <c r="D54" s="191"/>
      <c r="E54" s="191"/>
      <c r="F54" s="191"/>
      <c r="G54" s="191"/>
      <c r="H54" s="191"/>
      <c r="I54" s="191"/>
      <c r="J54" s="191"/>
      <c r="K54" s="191"/>
    </row>
    <row r="55" spans="3:11">
      <c r="C55" s="191"/>
      <c r="D55" s="191"/>
      <c r="E55" s="191"/>
      <c r="F55" s="191"/>
      <c r="G55" s="191"/>
      <c r="H55" s="191"/>
      <c r="I55" s="191"/>
      <c r="J55" s="191"/>
      <c r="K55" s="191"/>
    </row>
    <row r="56" spans="3:11">
      <c r="C56" s="191"/>
      <c r="D56" s="191"/>
      <c r="E56" s="191"/>
      <c r="F56" s="191"/>
      <c r="G56" s="191"/>
      <c r="H56" s="191"/>
      <c r="I56" s="191"/>
      <c r="J56" s="191"/>
      <c r="K56" s="191"/>
    </row>
    <row r="57" spans="3:11">
      <c r="C57" s="191"/>
      <c r="D57" s="191"/>
      <c r="E57" s="191"/>
      <c r="F57" s="191"/>
      <c r="G57" s="191"/>
      <c r="H57" s="191"/>
      <c r="I57" s="191"/>
      <c r="J57" s="191"/>
      <c r="K57" s="191"/>
    </row>
    <row r="58" spans="3:11">
      <c r="C58" s="191"/>
      <c r="D58" s="191"/>
      <c r="E58" s="191"/>
      <c r="F58" s="191"/>
      <c r="G58" s="191"/>
      <c r="H58" s="191"/>
      <c r="I58" s="191"/>
      <c r="J58" s="191"/>
      <c r="K58" s="191"/>
    </row>
    <row r="59" spans="3:11">
      <c r="C59" s="191"/>
      <c r="D59" s="191"/>
      <c r="E59" s="191"/>
      <c r="F59" s="191"/>
      <c r="G59" s="191"/>
      <c r="H59" s="191"/>
      <c r="I59" s="191"/>
      <c r="J59" s="191"/>
      <c r="K59" s="191"/>
    </row>
    <row r="60" spans="3:11">
      <c r="C60" s="191"/>
      <c r="D60" s="191"/>
      <c r="E60" s="191"/>
      <c r="F60" s="191"/>
      <c r="G60" s="191"/>
      <c r="H60" s="191"/>
      <c r="I60" s="191"/>
      <c r="J60" s="191"/>
      <c r="K60" s="191"/>
    </row>
    <row r="61" spans="3:11">
      <c r="C61" s="191"/>
      <c r="D61" s="191"/>
      <c r="E61" s="191"/>
      <c r="F61" s="191"/>
      <c r="G61" s="191"/>
      <c r="H61" s="191"/>
      <c r="I61" s="191"/>
      <c r="J61" s="191"/>
      <c r="K61" s="191"/>
    </row>
    <row r="62" spans="3:11">
      <c r="C62" s="191"/>
      <c r="D62" s="191"/>
      <c r="E62" s="191"/>
      <c r="F62" s="191"/>
      <c r="G62" s="191"/>
      <c r="H62" s="191"/>
      <c r="I62" s="191"/>
      <c r="J62" s="191"/>
      <c r="K62" s="191"/>
    </row>
    <row r="63" spans="3:11">
      <c r="C63" s="191"/>
      <c r="D63" s="191"/>
      <c r="E63" s="191"/>
      <c r="F63" s="191"/>
      <c r="G63" s="191"/>
      <c r="H63" s="191"/>
      <c r="I63" s="191"/>
      <c r="J63" s="191"/>
      <c r="K63" s="191"/>
    </row>
    <row r="64" spans="3:11">
      <c r="C64" s="191"/>
      <c r="D64" s="191"/>
      <c r="E64" s="191"/>
      <c r="F64" s="191"/>
      <c r="G64" s="191"/>
      <c r="H64" s="191"/>
      <c r="I64" s="191"/>
      <c r="J64" s="191"/>
      <c r="K64" s="191"/>
    </row>
    <row r="65" spans="3:11">
      <c r="C65" s="191"/>
      <c r="D65" s="191"/>
      <c r="E65" s="191"/>
      <c r="F65" s="191"/>
      <c r="G65" s="191"/>
      <c r="H65" s="191"/>
      <c r="I65" s="191"/>
      <c r="J65" s="191"/>
      <c r="K65" s="191"/>
    </row>
    <row r="66" spans="3:11">
      <c r="C66" s="191"/>
      <c r="D66" s="191"/>
      <c r="E66" s="191"/>
      <c r="F66" s="191"/>
      <c r="G66" s="191"/>
      <c r="H66" s="191"/>
      <c r="I66" s="191"/>
      <c r="J66" s="191"/>
      <c r="K66" s="191"/>
    </row>
    <row r="67" spans="3:11">
      <c r="C67" s="191"/>
      <c r="D67" s="191"/>
      <c r="E67" s="191"/>
      <c r="F67" s="191"/>
      <c r="G67" s="191"/>
      <c r="H67" s="191"/>
      <c r="I67" s="191"/>
      <c r="J67" s="191"/>
      <c r="K67" s="191"/>
    </row>
    <row r="68" spans="3:11">
      <c r="C68" s="191"/>
      <c r="D68" s="191"/>
      <c r="E68" s="191"/>
      <c r="F68" s="191"/>
      <c r="G68" s="191"/>
      <c r="H68" s="191"/>
      <c r="I68" s="191"/>
      <c r="J68" s="191"/>
      <c r="K68" s="191"/>
    </row>
    <row r="69" spans="3:11">
      <c r="C69" s="191"/>
      <c r="D69" s="191"/>
      <c r="E69" s="191"/>
      <c r="F69" s="191"/>
      <c r="G69" s="191"/>
      <c r="H69" s="191"/>
      <c r="I69" s="191"/>
      <c r="J69" s="191"/>
      <c r="K69" s="191"/>
    </row>
    <row r="70" spans="3:11">
      <c r="C70" s="191"/>
      <c r="D70" s="191"/>
      <c r="E70" s="191"/>
      <c r="F70" s="191"/>
      <c r="G70" s="191"/>
      <c r="H70" s="191"/>
      <c r="I70" s="191"/>
      <c r="J70" s="191"/>
      <c r="K70" s="191"/>
    </row>
    <row r="71" spans="3:11">
      <c r="C71" s="191"/>
      <c r="D71" s="191"/>
      <c r="E71" s="191"/>
      <c r="F71" s="191"/>
      <c r="G71" s="191"/>
      <c r="H71" s="191"/>
      <c r="I71" s="191"/>
      <c r="J71" s="191"/>
      <c r="K71" s="191"/>
    </row>
    <row r="72" spans="3:11">
      <c r="C72" s="191"/>
      <c r="D72" s="191"/>
      <c r="E72" s="191"/>
      <c r="F72" s="191"/>
      <c r="G72" s="191"/>
      <c r="H72" s="191"/>
      <c r="I72" s="191"/>
      <c r="J72" s="191"/>
      <c r="K72" s="191"/>
    </row>
    <row r="73" spans="3:11">
      <c r="C73" s="191"/>
      <c r="D73" s="191"/>
      <c r="E73" s="191"/>
      <c r="F73" s="191"/>
      <c r="G73" s="191"/>
      <c r="H73" s="191"/>
      <c r="I73" s="191"/>
      <c r="J73" s="191"/>
      <c r="K73" s="191"/>
    </row>
    <row r="74" spans="3:11">
      <c r="C74" s="191"/>
      <c r="D74" s="191"/>
      <c r="E74" s="191"/>
      <c r="F74" s="191"/>
      <c r="G74" s="191"/>
      <c r="H74" s="191"/>
      <c r="I74" s="191"/>
      <c r="J74" s="191"/>
      <c r="K74" s="191"/>
    </row>
    <row r="75" spans="3:11">
      <c r="C75" s="191"/>
      <c r="D75" s="191"/>
      <c r="E75" s="191"/>
      <c r="F75" s="191"/>
      <c r="G75" s="191"/>
      <c r="H75" s="191"/>
      <c r="I75" s="191"/>
      <c r="J75" s="191"/>
      <c r="K75" s="191"/>
    </row>
    <row r="76" spans="3:11">
      <c r="C76" s="191"/>
      <c r="D76" s="191"/>
      <c r="E76" s="191"/>
      <c r="F76" s="191"/>
      <c r="G76" s="191"/>
      <c r="H76" s="191"/>
      <c r="I76" s="191"/>
      <c r="J76" s="191"/>
      <c r="K76" s="191"/>
    </row>
    <row r="77" spans="3:11">
      <c r="C77" s="191"/>
      <c r="D77" s="191"/>
      <c r="E77" s="191"/>
      <c r="F77" s="191"/>
      <c r="G77" s="191"/>
      <c r="H77" s="191"/>
      <c r="I77" s="191"/>
      <c r="J77" s="191"/>
      <c r="K77" s="191"/>
    </row>
    <row r="78" spans="3:11">
      <c r="C78" s="191"/>
      <c r="D78" s="191"/>
      <c r="E78" s="191"/>
      <c r="F78" s="191"/>
      <c r="G78" s="191"/>
      <c r="H78" s="191"/>
      <c r="I78" s="191"/>
      <c r="J78" s="191"/>
      <c r="K78" s="191"/>
    </row>
    <row r="79" spans="3:11">
      <c r="C79" s="191"/>
      <c r="D79" s="191"/>
      <c r="E79" s="191"/>
      <c r="F79" s="191"/>
      <c r="G79" s="191"/>
      <c r="H79" s="191"/>
      <c r="I79" s="191"/>
      <c r="J79" s="191"/>
      <c r="K79" s="191"/>
    </row>
    <row r="80" spans="3:11">
      <c r="C80" s="191"/>
      <c r="D80" s="191"/>
      <c r="E80" s="191"/>
      <c r="F80" s="191"/>
      <c r="G80" s="191"/>
      <c r="H80" s="191"/>
      <c r="I80" s="191"/>
      <c r="J80" s="191"/>
      <c r="K80" s="191"/>
    </row>
    <row r="81" spans="3:11">
      <c r="C81" s="191"/>
      <c r="D81" s="191"/>
      <c r="E81" s="191"/>
      <c r="F81" s="191"/>
      <c r="G81" s="191"/>
      <c r="H81" s="191"/>
      <c r="I81" s="191"/>
      <c r="J81" s="191"/>
      <c r="K81" s="191"/>
    </row>
    <row r="82" spans="3:11">
      <c r="C82" s="191"/>
      <c r="D82" s="191"/>
      <c r="E82" s="191"/>
      <c r="F82" s="191"/>
      <c r="G82" s="191"/>
      <c r="H82" s="191"/>
      <c r="I82" s="191"/>
      <c r="J82" s="191"/>
      <c r="K82" s="191"/>
    </row>
    <row r="83" spans="3:11">
      <c r="C83" s="191"/>
      <c r="D83" s="191"/>
      <c r="E83" s="191"/>
      <c r="F83" s="191"/>
      <c r="G83" s="191"/>
      <c r="H83" s="191"/>
      <c r="I83" s="191"/>
      <c r="J83" s="191"/>
      <c r="K83" s="191"/>
    </row>
    <row r="84" spans="3:11">
      <c r="C84" s="191"/>
      <c r="D84" s="191"/>
      <c r="E84" s="191"/>
      <c r="F84" s="191"/>
      <c r="G84" s="191"/>
      <c r="H84" s="191"/>
      <c r="I84" s="191"/>
      <c r="J84" s="191"/>
      <c r="K84" s="191"/>
    </row>
    <row r="85" spans="3:11">
      <c r="C85" s="191"/>
      <c r="D85" s="191"/>
      <c r="E85" s="191"/>
      <c r="F85" s="191"/>
      <c r="G85" s="191"/>
      <c r="H85" s="191"/>
      <c r="I85" s="191"/>
      <c r="J85" s="191"/>
      <c r="K85" s="191"/>
    </row>
    <row r="86" spans="3:11">
      <c r="C86" s="191"/>
      <c r="D86" s="191"/>
      <c r="E86" s="191"/>
      <c r="F86" s="191"/>
      <c r="G86" s="191"/>
      <c r="H86" s="191"/>
      <c r="I86" s="191"/>
      <c r="J86" s="191"/>
      <c r="K86" s="191"/>
    </row>
    <row r="87" spans="3:11">
      <c r="C87" s="191"/>
      <c r="D87" s="191"/>
      <c r="E87" s="191"/>
      <c r="F87" s="191"/>
      <c r="G87" s="191"/>
      <c r="H87" s="191"/>
      <c r="I87" s="191"/>
      <c r="J87" s="191"/>
      <c r="K87" s="191"/>
    </row>
    <row r="88" spans="3:11">
      <c r="C88" s="191"/>
      <c r="D88" s="191"/>
      <c r="E88" s="191"/>
      <c r="F88" s="191"/>
      <c r="G88" s="191"/>
      <c r="H88" s="191"/>
      <c r="I88" s="191"/>
      <c r="J88" s="191"/>
      <c r="K88" s="191"/>
    </row>
    <row r="89" spans="3:11">
      <c r="C89" s="191"/>
      <c r="D89" s="191"/>
      <c r="E89" s="191"/>
      <c r="F89" s="191"/>
      <c r="G89" s="191"/>
      <c r="H89" s="191"/>
      <c r="I89" s="191"/>
      <c r="J89" s="191"/>
      <c r="K89" s="191"/>
    </row>
    <row r="90" spans="3:11">
      <c r="C90" s="191"/>
      <c r="D90" s="191"/>
      <c r="E90" s="191"/>
      <c r="F90" s="191"/>
      <c r="G90" s="191"/>
      <c r="H90" s="191"/>
      <c r="I90" s="191"/>
      <c r="J90" s="191"/>
      <c r="K90" s="191"/>
    </row>
    <row r="91" spans="3:11">
      <c r="C91" s="191"/>
      <c r="D91" s="191"/>
      <c r="E91" s="191"/>
      <c r="F91" s="191"/>
      <c r="G91" s="191"/>
      <c r="H91" s="191"/>
      <c r="I91" s="191"/>
      <c r="J91" s="191"/>
      <c r="K91" s="191"/>
    </row>
    <row r="92" spans="3:11">
      <c r="C92" s="191"/>
      <c r="D92" s="191"/>
      <c r="E92" s="191"/>
      <c r="F92" s="191"/>
      <c r="G92" s="191"/>
      <c r="H92" s="191"/>
      <c r="I92" s="191"/>
      <c r="J92" s="191"/>
      <c r="K92" s="191"/>
    </row>
    <row r="93" spans="3:11">
      <c r="C93" s="191"/>
      <c r="D93" s="191"/>
      <c r="E93" s="191"/>
      <c r="F93" s="191"/>
      <c r="G93" s="191"/>
      <c r="H93" s="191"/>
      <c r="I93" s="191"/>
      <c r="J93" s="191"/>
      <c r="K93" s="191"/>
    </row>
    <row r="94" spans="3:11">
      <c r="C94" s="191"/>
      <c r="D94" s="191"/>
      <c r="E94" s="191"/>
      <c r="F94" s="191"/>
      <c r="G94" s="191"/>
      <c r="H94" s="191"/>
      <c r="I94" s="191"/>
      <c r="J94" s="191"/>
      <c r="K94" s="191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15" customFormat="1" ht="20.149999999999999" customHeight="1">
      <c r="A1" s="35" t="s">
        <v>0</v>
      </c>
      <c r="C1" s="40"/>
      <c r="D1" s="40"/>
      <c r="E1" s="40"/>
      <c r="F1" s="40"/>
      <c r="L1" s="40"/>
    </row>
    <row r="2" spans="1:12" s="64" customFormat="1" ht="14.5" customHeight="1">
      <c r="A2" s="126"/>
    </row>
    <row r="3" spans="1:12" s="4" customFormat="1" ht="14.5" customHeight="1">
      <c r="A3" s="54" t="s">
        <v>193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33</v>
      </c>
      <c r="C6" s="336"/>
      <c r="D6" s="336"/>
      <c r="E6" s="336"/>
      <c r="F6" s="336"/>
      <c r="G6" s="336"/>
      <c r="H6" s="336"/>
      <c r="I6" s="336"/>
      <c r="J6" s="336"/>
      <c r="K6" s="336"/>
      <c r="L6" s="164"/>
    </row>
    <row r="7" spans="1:12">
      <c r="A7" s="7" t="s">
        <v>10</v>
      </c>
      <c r="B7" s="19">
        <f t="shared" ref="B7:K7" si="0">SUM(B9:B18,B20:B25)</f>
        <v>1256692</v>
      </c>
      <c r="C7" s="19">
        <f t="shared" si="0"/>
        <v>1246269</v>
      </c>
      <c r="D7" s="19">
        <f t="shared" si="0"/>
        <v>1236428</v>
      </c>
      <c r="E7" s="19">
        <f t="shared" si="0"/>
        <v>1241030</v>
      </c>
      <c r="F7" s="19">
        <f t="shared" si="0"/>
        <v>1245004</v>
      </c>
      <c r="G7" s="19">
        <f t="shared" si="0"/>
        <v>1246646</v>
      </c>
      <c r="H7" s="19">
        <f t="shared" si="0"/>
        <v>1262868</v>
      </c>
      <c r="I7" s="19">
        <f t="shared" si="0"/>
        <v>1273973</v>
      </c>
      <c r="J7" s="19">
        <f t="shared" si="0"/>
        <v>1319698</v>
      </c>
      <c r="K7" s="19">
        <f t="shared" si="0"/>
        <v>1357646</v>
      </c>
      <c r="L7" s="154">
        <f>K7-B7</f>
        <v>100954</v>
      </c>
    </row>
    <row r="8" spans="1:12">
      <c r="A8" s="44" t="s">
        <v>30</v>
      </c>
      <c r="B8" s="21">
        <f t="shared" ref="B8:K8" si="1">SUM(B9:B18)</f>
        <v>859468</v>
      </c>
      <c r="C8" s="21">
        <f t="shared" si="1"/>
        <v>852469</v>
      </c>
      <c r="D8" s="21">
        <f t="shared" si="1"/>
        <v>845432</v>
      </c>
      <c r="E8" s="21">
        <f t="shared" si="1"/>
        <v>846375</v>
      </c>
      <c r="F8" s="21">
        <f t="shared" si="1"/>
        <v>848820</v>
      </c>
      <c r="G8" s="21">
        <f t="shared" si="1"/>
        <v>846599</v>
      </c>
      <c r="H8" s="21">
        <f t="shared" si="1"/>
        <v>855308</v>
      </c>
      <c r="I8" s="21">
        <f t="shared" si="1"/>
        <v>864154</v>
      </c>
      <c r="J8" s="21">
        <f t="shared" si="1"/>
        <v>897669</v>
      </c>
      <c r="K8" s="21">
        <f t="shared" si="1"/>
        <v>927832</v>
      </c>
      <c r="L8" s="155">
        <f t="shared" ref="L8:L25" si="2">K8-B8</f>
        <v>68364</v>
      </c>
    </row>
    <row r="9" spans="1:12" s="15" customFormat="1">
      <c r="A9" s="68" t="s">
        <v>11</v>
      </c>
      <c r="B9" s="19">
        <v>25966</v>
      </c>
      <c r="C9" s="19">
        <v>24055</v>
      </c>
      <c r="D9" s="19">
        <v>24399</v>
      </c>
      <c r="E9" s="19">
        <v>24419</v>
      </c>
      <c r="F9" s="19">
        <v>24078</v>
      </c>
      <c r="G9" s="19">
        <v>24357</v>
      </c>
      <c r="H9" s="19">
        <v>24270</v>
      </c>
      <c r="I9" s="19">
        <v>25134</v>
      </c>
      <c r="J9" s="19">
        <v>27011</v>
      </c>
      <c r="K9" s="19">
        <v>28425</v>
      </c>
      <c r="L9" s="154">
        <f t="shared" si="2"/>
        <v>2459</v>
      </c>
    </row>
    <row r="10" spans="1:12" s="15" customFormat="1">
      <c r="A10" s="69" t="s">
        <v>12</v>
      </c>
      <c r="B10" s="21">
        <v>3925</v>
      </c>
      <c r="C10" s="21">
        <v>2720</v>
      </c>
      <c r="D10" s="21">
        <v>2119</v>
      </c>
      <c r="E10" s="21">
        <v>1368</v>
      </c>
      <c r="F10" s="21">
        <v>670</v>
      </c>
      <c r="G10" s="21">
        <v>428</v>
      </c>
      <c r="H10" s="21">
        <v>535</v>
      </c>
      <c r="I10" s="21">
        <v>438</v>
      </c>
      <c r="J10" s="21">
        <v>526</v>
      </c>
      <c r="K10" s="21">
        <v>614</v>
      </c>
      <c r="L10" s="155">
        <f t="shared" si="2"/>
        <v>-3311</v>
      </c>
    </row>
    <row r="11" spans="1:12" s="15" customFormat="1">
      <c r="A11" s="68" t="s">
        <v>13</v>
      </c>
      <c r="B11" s="19">
        <v>93456</v>
      </c>
      <c r="C11" s="19">
        <v>95614</v>
      </c>
      <c r="D11" s="19">
        <v>94450</v>
      </c>
      <c r="E11" s="19">
        <v>95700</v>
      </c>
      <c r="F11" s="19">
        <v>96324</v>
      </c>
      <c r="G11" s="19">
        <v>97428</v>
      </c>
      <c r="H11" s="19">
        <v>95171</v>
      </c>
      <c r="I11" s="19">
        <v>95190</v>
      </c>
      <c r="J11" s="19">
        <v>100187</v>
      </c>
      <c r="K11" s="19">
        <v>102390</v>
      </c>
      <c r="L11" s="154">
        <f t="shared" si="2"/>
        <v>8934</v>
      </c>
    </row>
    <row r="12" spans="1:12" s="15" customFormat="1">
      <c r="A12" s="69" t="s">
        <v>14</v>
      </c>
      <c r="B12" s="21">
        <v>10363</v>
      </c>
      <c r="C12" s="21">
        <v>10245</v>
      </c>
      <c r="D12" s="21">
        <v>9602</v>
      </c>
      <c r="E12" s="21">
        <v>10130</v>
      </c>
      <c r="F12" s="21">
        <v>10130</v>
      </c>
      <c r="G12" s="21">
        <v>9826</v>
      </c>
      <c r="H12" s="21">
        <v>10145</v>
      </c>
      <c r="I12" s="21">
        <v>10142</v>
      </c>
      <c r="J12" s="21">
        <v>10133</v>
      </c>
      <c r="K12" s="21">
        <v>10157</v>
      </c>
      <c r="L12" s="155">
        <f t="shared" si="2"/>
        <v>-206</v>
      </c>
    </row>
    <row r="13" spans="1:12" s="15" customFormat="1">
      <c r="A13" s="68" t="s">
        <v>15</v>
      </c>
      <c r="B13" s="19">
        <v>170765</v>
      </c>
      <c r="C13" s="19">
        <v>165335</v>
      </c>
      <c r="D13" s="19">
        <v>159011</v>
      </c>
      <c r="E13" s="19">
        <v>158776</v>
      </c>
      <c r="F13" s="19">
        <v>157313</v>
      </c>
      <c r="G13" s="19">
        <v>154549</v>
      </c>
      <c r="H13" s="19">
        <v>155169</v>
      </c>
      <c r="I13" s="19">
        <v>154185</v>
      </c>
      <c r="J13" s="19">
        <v>158998</v>
      </c>
      <c r="K13" s="19">
        <v>167338</v>
      </c>
      <c r="L13" s="154">
        <f t="shared" si="2"/>
        <v>-3427</v>
      </c>
    </row>
    <row r="14" spans="1:12" s="15" customFormat="1">
      <c r="A14" s="69" t="s">
        <v>16</v>
      </c>
      <c r="B14" s="21">
        <v>130655</v>
      </c>
      <c r="C14" s="21">
        <v>130346</v>
      </c>
      <c r="D14" s="21">
        <v>129891</v>
      </c>
      <c r="E14" s="21">
        <v>127989</v>
      </c>
      <c r="F14" s="21">
        <v>127788</v>
      </c>
      <c r="G14" s="21">
        <v>123536</v>
      </c>
      <c r="H14" s="21">
        <v>125976</v>
      </c>
      <c r="I14" s="21">
        <v>128372</v>
      </c>
      <c r="J14" s="21">
        <v>131802</v>
      </c>
      <c r="K14" s="21">
        <v>135934</v>
      </c>
      <c r="L14" s="155">
        <f t="shared" si="2"/>
        <v>5279</v>
      </c>
    </row>
    <row r="15" spans="1:12" s="15" customFormat="1">
      <c r="A15" s="68" t="s">
        <v>17</v>
      </c>
      <c r="B15" s="19">
        <v>71137</v>
      </c>
      <c r="C15" s="19">
        <v>71674</v>
      </c>
      <c r="D15" s="19">
        <v>71802</v>
      </c>
      <c r="E15" s="19">
        <v>71941</v>
      </c>
      <c r="F15" s="19">
        <v>69932</v>
      </c>
      <c r="G15" s="19">
        <v>71133</v>
      </c>
      <c r="H15" s="19">
        <v>73944</v>
      </c>
      <c r="I15" s="19">
        <v>74588</v>
      </c>
      <c r="J15" s="19">
        <v>78730</v>
      </c>
      <c r="K15" s="19">
        <v>80150</v>
      </c>
      <c r="L15" s="154">
        <f t="shared" si="2"/>
        <v>9013</v>
      </c>
    </row>
    <row r="16" spans="1:12" s="15" customFormat="1">
      <c r="A16" s="69" t="s">
        <v>18</v>
      </c>
      <c r="B16" s="21">
        <v>194566</v>
      </c>
      <c r="C16" s="21">
        <v>193059</v>
      </c>
      <c r="D16" s="21">
        <v>190144</v>
      </c>
      <c r="E16" s="21">
        <v>190269</v>
      </c>
      <c r="F16" s="21">
        <v>191724</v>
      </c>
      <c r="G16" s="21">
        <v>192589</v>
      </c>
      <c r="H16" s="21">
        <v>194776</v>
      </c>
      <c r="I16" s="21">
        <v>197619</v>
      </c>
      <c r="J16" s="21">
        <v>203585</v>
      </c>
      <c r="K16" s="21">
        <v>208778</v>
      </c>
      <c r="L16" s="155">
        <f t="shared" si="2"/>
        <v>14212</v>
      </c>
    </row>
    <row r="17" spans="1:12" s="15" customFormat="1">
      <c r="A17" s="68" t="s">
        <v>19</v>
      </c>
      <c r="B17" s="19">
        <v>148091</v>
      </c>
      <c r="C17" s="19">
        <v>149704</v>
      </c>
      <c r="D17" s="19">
        <v>154072</v>
      </c>
      <c r="E17" s="19">
        <v>156100</v>
      </c>
      <c r="F17" s="19">
        <v>160175</v>
      </c>
      <c r="G17" s="19">
        <v>162769</v>
      </c>
      <c r="H17" s="19">
        <v>165391</v>
      </c>
      <c r="I17" s="19">
        <v>168135</v>
      </c>
      <c r="J17" s="19">
        <v>176062</v>
      </c>
      <c r="K17" s="19">
        <v>182708</v>
      </c>
      <c r="L17" s="154">
        <f t="shared" si="2"/>
        <v>34617</v>
      </c>
    </row>
    <row r="18" spans="1:12" s="15" customFormat="1">
      <c r="A18" s="69" t="s">
        <v>20</v>
      </c>
      <c r="B18" s="21">
        <v>10544</v>
      </c>
      <c r="C18" s="21">
        <v>9717</v>
      </c>
      <c r="D18" s="21">
        <v>9942</v>
      </c>
      <c r="E18" s="21">
        <v>9683</v>
      </c>
      <c r="F18" s="21">
        <v>10686</v>
      </c>
      <c r="G18" s="21">
        <v>9984</v>
      </c>
      <c r="H18" s="21">
        <v>9931</v>
      </c>
      <c r="I18" s="21">
        <v>10351</v>
      </c>
      <c r="J18" s="21">
        <v>10635</v>
      </c>
      <c r="K18" s="21">
        <v>11338</v>
      </c>
      <c r="L18" s="155">
        <f t="shared" si="2"/>
        <v>794</v>
      </c>
    </row>
    <row r="19" spans="1:12">
      <c r="A19" s="43" t="s">
        <v>31</v>
      </c>
      <c r="B19" s="19">
        <f t="shared" ref="B19:K19" si="3">SUM(B20:B25)</f>
        <v>397224</v>
      </c>
      <c r="C19" s="19">
        <f t="shared" si="3"/>
        <v>393800</v>
      </c>
      <c r="D19" s="19">
        <f t="shared" si="3"/>
        <v>390996</v>
      </c>
      <c r="E19" s="19">
        <f t="shared" si="3"/>
        <v>394655</v>
      </c>
      <c r="F19" s="19">
        <f t="shared" si="3"/>
        <v>396184</v>
      </c>
      <c r="G19" s="19">
        <f t="shared" si="3"/>
        <v>400047</v>
      </c>
      <c r="H19" s="19">
        <f t="shared" si="3"/>
        <v>407560</v>
      </c>
      <c r="I19" s="19">
        <f t="shared" si="3"/>
        <v>409819</v>
      </c>
      <c r="J19" s="19">
        <f t="shared" si="3"/>
        <v>422029</v>
      </c>
      <c r="K19" s="19">
        <f t="shared" si="3"/>
        <v>429814</v>
      </c>
      <c r="L19" s="154">
        <f t="shared" si="2"/>
        <v>32590</v>
      </c>
    </row>
    <row r="20" spans="1:12" s="15" customFormat="1">
      <c r="A20" s="69" t="s">
        <v>21</v>
      </c>
      <c r="B20" s="21">
        <v>41527</v>
      </c>
      <c r="C20" s="21">
        <v>36492</v>
      </c>
      <c r="D20" s="21">
        <v>35723</v>
      </c>
      <c r="E20" s="21">
        <v>36068</v>
      </c>
      <c r="F20" s="21">
        <v>36220</v>
      </c>
      <c r="G20" s="21">
        <v>36087</v>
      </c>
      <c r="H20" s="21">
        <v>36127</v>
      </c>
      <c r="I20" s="21">
        <v>36213</v>
      </c>
      <c r="J20" s="21">
        <v>37885</v>
      </c>
      <c r="K20" s="21">
        <v>37827</v>
      </c>
      <c r="L20" s="155">
        <f t="shared" si="2"/>
        <v>-3700</v>
      </c>
    </row>
    <row r="21" spans="1:12" s="15" customFormat="1">
      <c r="A21" s="68" t="s">
        <v>22</v>
      </c>
      <c r="B21" s="19">
        <v>94950</v>
      </c>
      <c r="C21" s="19">
        <v>96429</v>
      </c>
      <c r="D21" s="19">
        <v>94285</v>
      </c>
      <c r="E21" s="19">
        <v>95797</v>
      </c>
      <c r="F21" s="19">
        <v>95807</v>
      </c>
      <c r="G21" s="19">
        <v>97929</v>
      </c>
      <c r="H21" s="19">
        <v>99481</v>
      </c>
      <c r="I21" s="19">
        <v>100341</v>
      </c>
      <c r="J21" s="19">
        <v>103019</v>
      </c>
      <c r="K21" s="19">
        <v>104673</v>
      </c>
      <c r="L21" s="154">
        <f t="shared" si="2"/>
        <v>9723</v>
      </c>
    </row>
    <row r="22" spans="1:12" s="15" customFormat="1">
      <c r="A22" s="69" t="s">
        <v>32</v>
      </c>
      <c r="B22" s="21">
        <v>23849</v>
      </c>
      <c r="C22" s="21">
        <v>24268</v>
      </c>
      <c r="D22" s="21">
        <v>20484</v>
      </c>
      <c r="E22" s="21">
        <v>19801</v>
      </c>
      <c r="F22" s="21">
        <v>19856</v>
      </c>
      <c r="G22" s="21">
        <v>19120</v>
      </c>
      <c r="H22" s="21">
        <v>19102</v>
      </c>
      <c r="I22" s="21">
        <v>18380</v>
      </c>
      <c r="J22" s="21">
        <v>18063</v>
      </c>
      <c r="K22" s="21">
        <v>18077</v>
      </c>
      <c r="L22" s="155">
        <f t="shared" si="2"/>
        <v>-5772</v>
      </c>
    </row>
    <row r="23" spans="1:12" s="15" customFormat="1">
      <c r="A23" s="68" t="s">
        <v>23</v>
      </c>
      <c r="B23" s="19">
        <v>122498</v>
      </c>
      <c r="C23" s="19">
        <v>122027</v>
      </c>
      <c r="D23" s="19">
        <v>125813</v>
      </c>
      <c r="E23" s="19">
        <v>129620</v>
      </c>
      <c r="F23" s="19">
        <v>130108</v>
      </c>
      <c r="G23" s="19">
        <v>134806</v>
      </c>
      <c r="H23" s="19">
        <v>138256</v>
      </c>
      <c r="I23" s="19">
        <v>140254</v>
      </c>
      <c r="J23" s="19">
        <v>146505</v>
      </c>
      <c r="K23" s="19">
        <v>151860</v>
      </c>
      <c r="L23" s="154">
        <f t="shared" si="2"/>
        <v>29362</v>
      </c>
    </row>
    <row r="24" spans="1:12" s="15" customFormat="1">
      <c r="A24" s="69" t="s">
        <v>24</v>
      </c>
      <c r="B24" s="21">
        <v>82259</v>
      </c>
      <c r="C24" s="21">
        <v>83030</v>
      </c>
      <c r="D24" s="21">
        <v>83604</v>
      </c>
      <c r="E24" s="21">
        <v>82276</v>
      </c>
      <c r="F24" s="21">
        <v>82979</v>
      </c>
      <c r="G24" s="21">
        <v>80430</v>
      </c>
      <c r="H24" s="21">
        <v>81678</v>
      </c>
      <c r="I24" s="21">
        <v>81491</v>
      </c>
      <c r="J24" s="21">
        <v>82735</v>
      </c>
      <c r="K24" s="21">
        <v>83731</v>
      </c>
      <c r="L24" s="155">
        <f t="shared" si="2"/>
        <v>1472</v>
      </c>
    </row>
    <row r="25" spans="1:12" s="15" customFormat="1">
      <c r="A25" s="68" t="s">
        <v>25</v>
      </c>
      <c r="B25" s="19">
        <v>32141</v>
      </c>
      <c r="C25" s="19">
        <v>31554</v>
      </c>
      <c r="D25" s="19">
        <v>31087</v>
      </c>
      <c r="E25" s="19">
        <v>31093</v>
      </c>
      <c r="F25" s="19">
        <v>31214</v>
      </c>
      <c r="G25" s="19">
        <v>31675</v>
      </c>
      <c r="H25" s="19">
        <v>32916</v>
      </c>
      <c r="I25" s="19">
        <v>33140</v>
      </c>
      <c r="J25" s="19">
        <v>33822</v>
      </c>
      <c r="K25" s="19">
        <v>33646</v>
      </c>
      <c r="L25" s="154">
        <f t="shared" si="2"/>
        <v>1505</v>
      </c>
    </row>
    <row r="26" spans="1:12">
      <c r="A26" s="53"/>
      <c r="B26" s="341" t="s">
        <v>226</v>
      </c>
      <c r="C26" s="341"/>
      <c r="D26" s="341"/>
      <c r="E26" s="341"/>
      <c r="F26" s="341"/>
      <c r="G26" s="341"/>
      <c r="H26" s="341"/>
      <c r="I26" s="341"/>
      <c r="J26" s="341"/>
      <c r="K26" s="341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99.170600274371125</v>
      </c>
      <c r="D27" s="19">
        <f t="shared" si="4"/>
        <v>98.387512612477835</v>
      </c>
      <c r="E27" s="19">
        <f t="shared" si="4"/>
        <v>98.753712126758188</v>
      </c>
      <c r="F27" s="19">
        <f t="shared" si="4"/>
        <v>99.069939173639995</v>
      </c>
      <c r="G27" s="19">
        <f t="shared" si="4"/>
        <v>99.200599669608778</v>
      </c>
      <c r="H27" s="19">
        <f t="shared" si="4"/>
        <v>100.49144897874737</v>
      </c>
      <c r="I27" s="19">
        <f t="shared" si="4"/>
        <v>101.37511816737911</v>
      </c>
      <c r="J27" s="19">
        <f t="shared" si="4"/>
        <v>105.01363898234412</v>
      </c>
      <c r="K27" s="19">
        <f t="shared" si="4"/>
        <v>108.03331285629255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99.185659035589453</v>
      </c>
      <c r="D28" s="21">
        <f t="shared" si="5"/>
        <v>98.36689673146644</v>
      </c>
      <c r="E28" s="21">
        <f t="shared" si="5"/>
        <v>98.476615766962823</v>
      </c>
      <c r="F28" s="21">
        <f t="shared" si="5"/>
        <v>98.76109407214696</v>
      </c>
      <c r="G28" s="21">
        <f t="shared" si="5"/>
        <v>98.502678401057395</v>
      </c>
      <c r="H28" s="21">
        <f t="shared" si="5"/>
        <v>99.515979652529239</v>
      </c>
      <c r="I28" s="21">
        <f t="shared" si="5"/>
        <v>100.54522099717499</v>
      </c>
      <c r="J28" s="21">
        <f t="shared" si="5"/>
        <v>104.44472627253138</v>
      </c>
      <c r="K28" s="21">
        <f t="shared" si="5"/>
        <v>107.95422284482959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92.640375876145725</v>
      </c>
      <c r="D29" s="19">
        <f t="shared" si="5"/>
        <v>93.965185242239855</v>
      </c>
      <c r="E29" s="19">
        <f t="shared" si="5"/>
        <v>94.042209042594166</v>
      </c>
      <c r="F29" s="19">
        <f t="shared" si="5"/>
        <v>92.728953246553189</v>
      </c>
      <c r="G29" s="19">
        <f t="shared" si="5"/>
        <v>93.803435261495807</v>
      </c>
      <c r="H29" s="19">
        <f t="shared" si="5"/>
        <v>93.468381729954558</v>
      </c>
      <c r="I29" s="19">
        <f t="shared" si="5"/>
        <v>96.795809905260725</v>
      </c>
      <c r="J29" s="19">
        <f t="shared" si="5"/>
        <v>104.02449356851267</v>
      </c>
      <c r="K29" s="19">
        <f t="shared" si="5"/>
        <v>109.47007625356235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69.29936305732484</v>
      </c>
      <c r="D30" s="21">
        <f t="shared" si="5"/>
        <v>53.987261146496813</v>
      </c>
      <c r="E30" s="21">
        <f t="shared" si="5"/>
        <v>34.853503184713375</v>
      </c>
      <c r="F30" s="21">
        <f t="shared" si="5"/>
        <v>17.070063694267517</v>
      </c>
      <c r="G30" s="21">
        <f t="shared" si="5"/>
        <v>10.904458598726114</v>
      </c>
      <c r="H30" s="21">
        <f t="shared" si="5"/>
        <v>13.630573248407643</v>
      </c>
      <c r="I30" s="21">
        <f t="shared" si="5"/>
        <v>11.159235668789808</v>
      </c>
      <c r="J30" s="21">
        <f t="shared" si="5"/>
        <v>13.401273885350319</v>
      </c>
      <c r="K30" s="21">
        <f t="shared" si="5"/>
        <v>15.643312101910828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102.30910802944702</v>
      </c>
      <c r="D31" s="19">
        <f t="shared" si="5"/>
        <v>101.06360212292415</v>
      </c>
      <c r="E31" s="19">
        <f t="shared" si="5"/>
        <v>102.40112994350282</v>
      </c>
      <c r="F31" s="19">
        <f t="shared" si="5"/>
        <v>103.0688238315357</v>
      </c>
      <c r="G31" s="19">
        <f t="shared" si="5"/>
        <v>104.25012840267078</v>
      </c>
      <c r="H31" s="19">
        <f t="shared" si="5"/>
        <v>101.83508816983394</v>
      </c>
      <c r="I31" s="19">
        <f t="shared" si="5"/>
        <v>101.85541859270673</v>
      </c>
      <c r="J31" s="19">
        <f t="shared" si="5"/>
        <v>107.20231980825201</v>
      </c>
      <c r="K31" s="19">
        <f t="shared" si="5"/>
        <v>109.55957883923986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98.861333590659072</v>
      </c>
      <c r="D32" s="21">
        <f t="shared" si="5"/>
        <v>92.656566631284377</v>
      </c>
      <c r="E32" s="21">
        <f t="shared" si="5"/>
        <v>97.751616327318345</v>
      </c>
      <c r="F32" s="21">
        <f t="shared" si="5"/>
        <v>97.751616327318345</v>
      </c>
      <c r="G32" s="21">
        <f t="shared" si="5"/>
        <v>94.818102865965457</v>
      </c>
      <c r="H32" s="21">
        <f t="shared" si="5"/>
        <v>97.896362057319308</v>
      </c>
      <c r="I32" s="21">
        <f t="shared" si="5"/>
        <v>97.867412911319121</v>
      </c>
      <c r="J32" s="21">
        <f t="shared" si="5"/>
        <v>97.780565473318532</v>
      </c>
      <c r="K32" s="21">
        <f t="shared" si="5"/>
        <v>98.012158641320084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96.820191491230645</v>
      </c>
      <c r="D33" s="19">
        <f t="shared" si="5"/>
        <v>93.116856498697047</v>
      </c>
      <c r="E33" s="19">
        <f t="shared" si="5"/>
        <v>92.97924047667847</v>
      </c>
      <c r="F33" s="19">
        <f t="shared" si="5"/>
        <v>92.122507539601202</v>
      </c>
      <c r="G33" s="19">
        <f t="shared" si="5"/>
        <v>90.503908880625417</v>
      </c>
      <c r="H33" s="19">
        <f t="shared" si="5"/>
        <v>90.866980938716949</v>
      </c>
      <c r="I33" s="19">
        <f t="shared" si="5"/>
        <v>90.290750446520065</v>
      </c>
      <c r="J33" s="19">
        <f t="shared" si="5"/>
        <v>93.109243697478988</v>
      </c>
      <c r="K33" s="19">
        <f t="shared" si="5"/>
        <v>97.993148478903763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99.763499292028627</v>
      </c>
      <c r="D34" s="21">
        <f t="shared" si="5"/>
        <v>99.415253912976922</v>
      </c>
      <c r="E34" s="21">
        <f t="shared" si="5"/>
        <v>97.959511691094875</v>
      </c>
      <c r="F34" s="21">
        <f t="shared" si="5"/>
        <v>97.80567142474456</v>
      </c>
      <c r="G34" s="21">
        <f t="shared" si="5"/>
        <v>94.551299223144923</v>
      </c>
      <c r="H34" s="21">
        <f t="shared" si="5"/>
        <v>96.418812904213382</v>
      </c>
      <c r="I34" s="21">
        <f t="shared" si="5"/>
        <v>98.252650109065854</v>
      </c>
      <c r="J34" s="21">
        <f t="shared" si="5"/>
        <v>100.87788450499407</v>
      </c>
      <c r="K34" s="21">
        <f t="shared" si="5"/>
        <v>104.04041177145919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100.75488142598086</v>
      </c>
      <c r="D35" s="19">
        <f t="shared" si="5"/>
        <v>100.93481591857964</v>
      </c>
      <c r="E35" s="19">
        <f t="shared" si="5"/>
        <v>101.13021353163614</v>
      </c>
      <c r="F35" s="19">
        <f t="shared" si="5"/>
        <v>98.306085440769223</v>
      </c>
      <c r="G35" s="19">
        <f t="shared" si="5"/>
        <v>99.994377047106283</v>
      </c>
      <c r="H35" s="19">
        <f t="shared" si="5"/>
        <v>103.94590719316248</v>
      </c>
      <c r="I35" s="19">
        <f t="shared" si="5"/>
        <v>104.85120260905015</v>
      </c>
      <c r="J35" s="19">
        <f t="shared" si="5"/>
        <v>110.67377033048906</v>
      </c>
      <c r="K35" s="19">
        <f t="shared" si="5"/>
        <v>112.66991860775687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99.225455629452213</v>
      </c>
      <c r="D36" s="21">
        <f t="shared" si="5"/>
        <v>97.727249365253954</v>
      </c>
      <c r="E36" s="21">
        <f t="shared" si="5"/>
        <v>97.791494916891949</v>
      </c>
      <c r="F36" s="21">
        <f t="shared" si="5"/>
        <v>98.539313137958331</v>
      </c>
      <c r="G36" s="21">
        <f t="shared" si="5"/>
        <v>98.983892355293321</v>
      </c>
      <c r="H36" s="21">
        <f t="shared" si="5"/>
        <v>100.10793252675185</v>
      </c>
      <c r="I36" s="21">
        <f t="shared" si="5"/>
        <v>101.56913335320662</v>
      </c>
      <c r="J36" s="21">
        <f t="shared" si="5"/>
        <v>104.6354450417853</v>
      </c>
      <c r="K36" s="21">
        <f t="shared" si="5"/>
        <v>107.30446223903456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101.08919515703182</v>
      </c>
      <c r="D37" s="19">
        <f t="shared" si="5"/>
        <v>104.03873294123208</v>
      </c>
      <c r="E37" s="19">
        <f t="shared" si="5"/>
        <v>105.4081611981822</v>
      </c>
      <c r="F37" s="19">
        <f t="shared" si="5"/>
        <v>108.15984766123532</v>
      </c>
      <c r="G37" s="19">
        <f t="shared" si="5"/>
        <v>109.91147335084509</v>
      </c>
      <c r="H37" s="19">
        <f t="shared" si="5"/>
        <v>111.68200633394332</v>
      </c>
      <c r="I37" s="19">
        <f t="shared" si="5"/>
        <v>113.53492109581271</v>
      </c>
      <c r="J37" s="19">
        <f t="shared" si="5"/>
        <v>118.88771093449299</v>
      </c>
      <c r="K37" s="19">
        <f t="shared" si="5"/>
        <v>123.37549209607606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92.156676783004556</v>
      </c>
      <c r="D38" s="21">
        <f t="shared" si="5"/>
        <v>94.290591805766311</v>
      </c>
      <c r="E38" s="21">
        <f t="shared" si="5"/>
        <v>91.834218512898332</v>
      </c>
      <c r="F38" s="21">
        <f t="shared" si="5"/>
        <v>101.34673748103187</v>
      </c>
      <c r="G38" s="21">
        <f t="shared" si="5"/>
        <v>94.688922610015169</v>
      </c>
      <c r="H38" s="21">
        <f t="shared" si="5"/>
        <v>94.186267071320188</v>
      </c>
      <c r="I38" s="21">
        <f t="shared" si="5"/>
        <v>98.169575113808804</v>
      </c>
      <c r="J38" s="21">
        <f t="shared" si="5"/>
        <v>100.86305007587254</v>
      </c>
      <c r="K38" s="21">
        <f t="shared" si="5"/>
        <v>107.53034901365706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99.138017843836224</v>
      </c>
      <c r="D39" s="19">
        <f t="shared" si="5"/>
        <v>98.432118905202103</v>
      </c>
      <c r="E39" s="19">
        <f t="shared" si="5"/>
        <v>99.353261635752119</v>
      </c>
      <c r="F39" s="19">
        <f t="shared" si="5"/>
        <v>99.738182989950261</v>
      </c>
      <c r="G39" s="19">
        <f t="shared" si="5"/>
        <v>100.71068213401003</v>
      </c>
      <c r="H39" s="19">
        <f t="shared" si="5"/>
        <v>102.60205828449439</v>
      </c>
      <c r="I39" s="19">
        <f t="shared" si="5"/>
        <v>103.17075503997745</v>
      </c>
      <c r="J39" s="19">
        <f t="shared" si="5"/>
        <v>106.24458743681147</v>
      </c>
      <c r="K39" s="19">
        <f t="shared" si="5"/>
        <v>108.20443880530884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87.875358200688709</v>
      </c>
      <c r="D40" s="186">
        <f t="shared" si="5"/>
        <v>86.023550942760139</v>
      </c>
      <c r="E40" s="186">
        <f t="shared" si="5"/>
        <v>86.854335733378278</v>
      </c>
      <c r="F40" s="186">
        <f t="shared" si="5"/>
        <v>87.220362655621642</v>
      </c>
      <c r="G40" s="186">
        <f t="shared" si="5"/>
        <v>86.900089098658711</v>
      </c>
      <c r="H40" s="186">
        <f t="shared" si="5"/>
        <v>86.996411972933274</v>
      </c>
      <c r="I40" s="186">
        <f t="shared" si="5"/>
        <v>87.203506152623589</v>
      </c>
      <c r="J40" s="186">
        <f t="shared" si="5"/>
        <v>91.229802297300552</v>
      </c>
      <c r="K40" s="186">
        <f t="shared" si="5"/>
        <v>91.090134129602433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101.55766192733017</v>
      </c>
      <c r="D41" s="19">
        <f t="shared" si="5"/>
        <v>99.299631384939445</v>
      </c>
      <c r="E41" s="19">
        <f t="shared" si="5"/>
        <v>100.89204844655082</v>
      </c>
      <c r="F41" s="19">
        <f t="shared" si="5"/>
        <v>100.90258030542391</v>
      </c>
      <c r="G41" s="19">
        <f t="shared" si="5"/>
        <v>103.13744075829383</v>
      </c>
      <c r="H41" s="19">
        <f t="shared" si="5"/>
        <v>104.77198525539758</v>
      </c>
      <c r="I41" s="19">
        <f t="shared" si="5"/>
        <v>105.67772511848341</v>
      </c>
      <c r="J41" s="19">
        <f t="shared" si="5"/>
        <v>108.49815692469721</v>
      </c>
      <c r="K41" s="19">
        <f t="shared" si="5"/>
        <v>110.24012638230647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101.75688708121933</v>
      </c>
      <c r="D42" s="21">
        <f t="shared" si="5"/>
        <v>85.890393727200305</v>
      </c>
      <c r="E42" s="21">
        <f t="shared" si="5"/>
        <v>83.026541993374991</v>
      </c>
      <c r="F42" s="21">
        <f t="shared" si="5"/>
        <v>83.257159629334566</v>
      </c>
      <c r="G42" s="21">
        <f t="shared" si="5"/>
        <v>80.171076355402747</v>
      </c>
      <c r="H42" s="21">
        <f t="shared" si="5"/>
        <v>80.095601492725066</v>
      </c>
      <c r="I42" s="21">
        <f t="shared" si="5"/>
        <v>77.068220889764774</v>
      </c>
      <c r="J42" s="21">
        <f t="shared" si="5"/>
        <v>75.739024697052287</v>
      </c>
      <c r="K42" s="21">
        <f t="shared" si="5"/>
        <v>75.797727368023814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99.615503926594727</v>
      </c>
      <c r="D43" s="19">
        <f t="shared" si="5"/>
        <v>102.70616663129194</v>
      </c>
      <c r="E43" s="19">
        <f t="shared" si="5"/>
        <v>105.81397247301997</v>
      </c>
      <c r="F43" s="19">
        <f t="shared" si="5"/>
        <v>106.21234632402161</v>
      </c>
      <c r="G43" s="19">
        <f t="shared" si="5"/>
        <v>110.0475109797711</v>
      </c>
      <c r="H43" s="19">
        <f t="shared" si="5"/>
        <v>112.86388349197539</v>
      </c>
      <c r="I43" s="19">
        <f t="shared" si="5"/>
        <v>114.49493052947803</v>
      </c>
      <c r="J43" s="19">
        <f t="shared" si="5"/>
        <v>119.59787098564874</v>
      </c>
      <c r="K43" s="19">
        <f t="shared" si="5"/>
        <v>123.96937092850496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100.93728345834498</v>
      </c>
      <c r="D44" s="21">
        <f t="shared" si="6"/>
        <v>101.63507944419456</v>
      </c>
      <c r="E44" s="21">
        <f t="shared" si="6"/>
        <v>100.02066643163666</v>
      </c>
      <c r="F44" s="21">
        <f t="shared" si="6"/>
        <v>100.875284163435</v>
      </c>
      <c r="G44" s="21">
        <f t="shared" si="6"/>
        <v>97.776535090385252</v>
      </c>
      <c r="H44" s="21">
        <f t="shared" si="6"/>
        <v>99.293694307005921</v>
      </c>
      <c r="I44" s="21">
        <f t="shared" si="6"/>
        <v>99.066363559002667</v>
      </c>
      <c r="J44" s="21">
        <f t="shared" si="6"/>
        <v>100.57866008582647</v>
      </c>
      <c r="K44" s="21">
        <f t="shared" si="6"/>
        <v>101.78946984524489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98.17367225661927</v>
      </c>
      <c r="D45" s="19">
        <f t="shared" si="6"/>
        <v>96.720699418188602</v>
      </c>
      <c r="E45" s="19">
        <f t="shared" si="6"/>
        <v>96.739367163436114</v>
      </c>
      <c r="F45" s="19">
        <f t="shared" si="6"/>
        <v>97.115833359260762</v>
      </c>
      <c r="G45" s="19">
        <f t="shared" si="6"/>
        <v>98.550138452443917</v>
      </c>
      <c r="H45" s="19">
        <f t="shared" si="6"/>
        <v>102.4112504278025</v>
      </c>
      <c r="I45" s="19">
        <f t="shared" si="6"/>
        <v>103.10817958370929</v>
      </c>
      <c r="J45" s="19">
        <f t="shared" si="6"/>
        <v>105.23007996017547</v>
      </c>
      <c r="K45" s="19">
        <f t="shared" si="6"/>
        <v>104.68249276624871</v>
      </c>
      <c r="L45" s="154" t="s">
        <v>247</v>
      </c>
    </row>
    <row r="46" spans="1:12" s="64" customFormat="1" ht="20" customHeight="1">
      <c r="A46" s="340" t="s">
        <v>245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3" s="40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194</v>
      </c>
    </row>
    <row r="4" spans="1:13" s="64" customFormat="1" ht="14.5" customHeight="1">
      <c r="A4" s="127"/>
    </row>
    <row r="5" spans="1:13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3">
      <c r="A6" s="52"/>
      <c r="B6" s="336" t="s">
        <v>33</v>
      </c>
      <c r="C6" s="336"/>
      <c r="D6" s="336"/>
      <c r="E6" s="336"/>
      <c r="F6" s="336"/>
      <c r="G6" s="336"/>
      <c r="H6" s="336"/>
      <c r="I6" s="336"/>
      <c r="J6" s="336"/>
      <c r="K6" s="336"/>
      <c r="L6" s="336"/>
    </row>
    <row r="7" spans="1:13">
      <c r="A7" s="7" t="s">
        <v>10</v>
      </c>
      <c r="B7" s="19">
        <v>514183</v>
      </c>
      <c r="C7" s="19">
        <v>520367</v>
      </c>
      <c r="D7" s="19">
        <v>524111</v>
      </c>
      <c r="E7" s="19">
        <v>531630</v>
      </c>
      <c r="F7" s="19">
        <v>540109</v>
      </c>
      <c r="G7" s="19">
        <v>544380</v>
      </c>
      <c r="H7" s="19">
        <v>547611</v>
      </c>
      <c r="I7" s="19">
        <v>555491</v>
      </c>
      <c r="J7" s="19">
        <v>560540</v>
      </c>
      <c r="K7" s="19">
        <v>567518</v>
      </c>
      <c r="L7" s="154">
        <f>K7-B7</f>
        <v>53335</v>
      </c>
    </row>
    <row r="8" spans="1:13">
      <c r="A8" s="44" t="s">
        <v>30</v>
      </c>
      <c r="B8" s="21">
        <v>446321</v>
      </c>
      <c r="C8" s="21">
        <v>447814</v>
      </c>
      <c r="D8" s="21">
        <v>448403</v>
      </c>
      <c r="E8" s="21">
        <v>451674</v>
      </c>
      <c r="F8" s="21">
        <v>455920</v>
      </c>
      <c r="G8" s="21">
        <v>459120</v>
      </c>
      <c r="H8" s="21">
        <v>458773</v>
      </c>
      <c r="I8" s="21">
        <v>464173</v>
      </c>
      <c r="J8" s="21">
        <v>466881</v>
      </c>
      <c r="K8" s="21">
        <v>470313</v>
      </c>
      <c r="L8" s="155">
        <f t="shared" ref="L8:L25" si="0">K8-B8</f>
        <v>23992</v>
      </c>
    </row>
    <row r="9" spans="1:13" s="15" customFormat="1">
      <c r="A9" s="68" t="s">
        <v>11</v>
      </c>
      <c r="B9" s="19">
        <v>31835</v>
      </c>
      <c r="C9" s="19">
        <v>30638</v>
      </c>
      <c r="D9" s="19">
        <v>30357</v>
      </c>
      <c r="E9" s="19">
        <v>31335</v>
      </c>
      <c r="F9" s="19">
        <v>32304</v>
      </c>
      <c r="G9" s="19">
        <v>32986</v>
      </c>
      <c r="H9" s="19">
        <v>33760</v>
      </c>
      <c r="I9" s="19">
        <v>36042</v>
      </c>
      <c r="J9" s="19">
        <v>34710</v>
      </c>
      <c r="K9" s="19">
        <v>34760</v>
      </c>
      <c r="L9" s="154">
        <f t="shared" si="0"/>
        <v>2925</v>
      </c>
      <c r="M9" s="1"/>
    </row>
    <row r="10" spans="1:13" s="15" customFormat="1">
      <c r="A10" s="69" t="s">
        <v>12</v>
      </c>
      <c r="B10" s="21">
        <v>9892</v>
      </c>
      <c r="C10" s="21">
        <v>10473</v>
      </c>
      <c r="D10" s="21">
        <v>10474</v>
      </c>
      <c r="E10" s="21">
        <v>10875</v>
      </c>
      <c r="F10" s="21">
        <v>11461</v>
      </c>
      <c r="G10" s="21">
        <v>11513</v>
      </c>
      <c r="H10" s="21">
        <v>11908</v>
      </c>
      <c r="I10" s="21">
        <v>12307</v>
      </c>
      <c r="J10" s="21">
        <v>11778</v>
      </c>
      <c r="K10" s="21">
        <v>12332</v>
      </c>
      <c r="L10" s="155">
        <f t="shared" si="0"/>
        <v>2440</v>
      </c>
      <c r="M10" s="1"/>
    </row>
    <row r="11" spans="1:13" s="15" customFormat="1">
      <c r="A11" s="68" t="s">
        <v>13</v>
      </c>
      <c r="B11" s="19">
        <v>68303</v>
      </c>
      <c r="C11" s="19">
        <v>70793</v>
      </c>
      <c r="D11" s="19">
        <v>71691</v>
      </c>
      <c r="E11" s="19">
        <v>71471</v>
      </c>
      <c r="F11" s="19">
        <v>72336</v>
      </c>
      <c r="G11" s="19">
        <v>73191</v>
      </c>
      <c r="H11" s="19">
        <v>72443</v>
      </c>
      <c r="I11" s="19">
        <v>72185</v>
      </c>
      <c r="J11" s="19">
        <v>73408</v>
      </c>
      <c r="K11" s="19">
        <v>73648</v>
      </c>
      <c r="L11" s="154">
        <f t="shared" si="0"/>
        <v>5345</v>
      </c>
      <c r="M11" s="1"/>
    </row>
    <row r="12" spans="1:13" s="15" customFormat="1">
      <c r="A12" s="69" t="s">
        <v>14</v>
      </c>
      <c r="B12" s="21">
        <v>4999</v>
      </c>
      <c r="C12" s="21">
        <v>5017</v>
      </c>
      <c r="D12" s="21">
        <v>5029</v>
      </c>
      <c r="E12" s="21">
        <v>5157</v>
      </c>
      <c r="F12" s="21">
        <v>5270</v>
      </c>
      <c r="G12" s="21">
        <v>5383</v>
      </c>
      <c r="H12" s="21">
        <v>5593</v>
      </c>
      <c r="I12" s="21">
        <v>5742</v>
      </c>
      <c r="J12" s="21">
        <v>5833</v>
      </c>
      <c r="K12" s="21">
        <v>5840</v>
      </c>
      <c r="L12" s="155">
        <f t="shared" si="0"/>
        <v>841</v>
      </c>
      <c r="M12" s="1"/>
    </row>
    <row r="13" spans="1:13" s="15" customFormat="1">
      <c r="A13" s="68" t="s">
        <v>15</v>
      </c>
      <c r="B13" s="19">
        <v>102163</v>
      </c>
      <c r="C13" s="19">
        <v>101663</v>
      </c>
      <c r="D13" s="19">
        <v>102178</v>
      </c>
      <c r="E13" s="19">
        <v>99540</v>
      </c>
      <c r="F13" s="19">
        <v>97648</v>
      </c>
      <c r="G13" s="19">
        <v>97276</v>
      </c>
      <c r="H13" s="19">
        <v>96044</v>
      </c>
      <c r="I13" s="19">
        <v>95172</v>
      </c>
      <c r="J13" s="19">
        <v>93094</v>
      </c>
      <c r="K13" s="19">
        <v>91747</v>
      </c>
      <c r="L13" s="154">
        <f t="shared" si="0"/>
        <v>-10416</v>
      </c>
      <c r="M13" s="1"/>
    </row>
    <row r="14" spans="1:13" s="15" customFormat="1">
      <c r="A14" s="69" t="s">
        <v>16</v>
      </c>
      <c r="B14" s="21">
        <v>45535</v>
      </c>
      <c r="C14" s="21">
        <v>45566</v>
      </c>
      <c r="D14" s="21">
        <v>44886</v>
      </c>
      <c r="E14" s="21">
        <v>45001</v>
      </c>
      <c r="F14" s="21">
        <v>46056</v>
      </c>
      <c r="G14" s="21">
        <v>45696</v>
      </c>
      <c r="H14" s="21">
        <v>45413</v>
      </c>
      <c r="I14" s="21">
        <v>46780</v>
      </c>
      <c r="J14" s="21">
        <v>46686</v>
      </c>
      <c r="K14" s="21">
        <v>48422</v>
      </c>
      <c r="L14" s="155">
        <f t="shared" si="0"/>
        <v>2887</v>
      </c>
      <c r="M14" s="1"/>
    </row>
    <row r="15" spans="1:13" s="15" customFormat="1">
      <c r="A15" s="68" t="s">
        <v>17</v>
      </c>
      <c r="B15" s="19">
        <v>28849</v>
      </c>
      <c r="C15" s="19">
        <v>27889</v>
      </c>
      <c r="D15" s="19">
        <v>26851</v>
      </c>
      <c r="E15" s="19">
        <v>26799</v>
      </c>
      <c r="F15" s="19">
        <v>27680</v>
      </c>
      <c r="G15" s="19">
        <v>28125</v>
      </c>
      <c r="H15" s="19">
        <v>27493</v>
      </c>
      <c r="I15" s="19">
        <v>27669</v>
      </c>
      <c r="J15" s="19">
        <v>27945</v>
      </c>
      <c r="K15" s="19">
        <v>28444</v>
      </c>
      <c r="L15" s="154">
        <f t="shared" si="0"/>
        <v>-405</v>
      </c>
      <c r="M15" s="1"/>
    </row>
    <row r="16" spans="1:13" s="15" customFormat="1">
      <c r="A16" s="69" t="s">
        <v>18</v>
      </c>
      <c r="B16" s="21">
        <v>86156</v>
      </c>
      <c r="C16" s="21">
        <v>84336</v>
      </c>
      <c r="D16" s="21">
        <v>84343</v>
      </c>
      <c r="E16" s="21">
        <v>85075</v>
      </c>
      <c r="F16" s="21">
        <v>85816</v>
      </c>
      <c r="G16" s="21">
        <v>85216</v>
      </c>
      <c r="H16" s="21">
        <v>84621</v>
      </c>
      <c r="I16" s="21">
        <v>84749</v>
      </c>
      <c r="J16" s="21">
        <v>85911</v>
      </c>
      <c r="K16" s="21">
        <v>84539</v>
      </c>
      <c r="L16" s="155">
        <f t="shared" si="0"/>
        <v>-1617</v>
      </c>
      <c r="M16" s="1"/>
    </row>
    <row r="17" spans="1:13" s="15" customFormat="1">
      <c r="A17" s="68" t="s">
        <v>19</v>
      </c>
      <c r="B17" s="19">
        <v>64504</v>
      </c>
      <c r="C17" s="19">
        <v>67197</v>
      </c>
      <c r="D17" s="19">
        <v>68500</v>
      </c>
      <c r="E17" s="19">
        <v>72275</v>
      </c>
      <c r="F17" s="19">
        <v>73294</v>
      </c>
      <c r="G17" s="19">
        <v>75781</v>
      </c>
      <c r="H17" s="19">
        <v>77519</v>
      </c>
      <c r="I17" s="19">
        <v>79492</v>
      </c>
      <c r="J17" s="19">
        <v>83557</v>
      </c>
      <c r="K17" s="19">
        <v>86801</v>
      </c>
      <c r="L17" s="154">
        <f t="shared" si="0"/>
        <v>22297</v>
      </c>
      <c r="M17" s="1"/>
    </row>
    <row r="18" spans="1:13" s="15" customFormat="1">
      <c r="A18" s="69" t="s">
        <v>20</v>
      </c>
      <c r="B18" s="21">
        <v>4085</v>
      </c>
      <c r="C18" s="21">
        <v>4242</v>
      </c>
      <c r="D18" s="21">
        <v>4094</v>
      </c>
      <c r="E18" s="21">
        <v>4146</v>
      </c>
      <c r="F18" s="21">
        <v>4055</v>
      </c>
      <c r="G18" s="21">
        <v>3953</v>
      </c>
      <c r="H18" s="21">
        <v>3979</v>
      </c>
      <c r="I18" s="21">
        <v>4035</v>
      </c>
      <c r="J18" s="21">
        <v>3959</v>
      </c>
      <c r="K18" s="21">
        <v>3780</v>
      </c>
      <c r="L18" s="155">
        <f t="shared" si="0"/>
        <v>-305</v>
      </c>
      <c r="M18" s="1"/>
    </row>
    <row r="19" spans="1:13">
      <c r="A19" s="43" t="s">
        <v>31</v>
      </c>
      <c r="B19" s="19">
        <v>67862</v>
      </c>
      <c r="C19" s="19">
        <v>72553</v>
      </c>
      <c r="D19" s="19">
        <v>75708</v>
      </c>
      <c r="E19" s="19">
        <v>79956</v>
      </c>
      <c r="F19" s="19">
        <v>84189</v>
      </c>
      <c r="G19" s="19">
        <v>85260</v>
      </c>
      <c r="H19" s="19">
        <v>88838</v>
      </c>
      <c r="I19" s="19">
        <v>91318</v>
      </c>
      <c r="J19" s="19">
        <v>93659</v>
      </c>
      <c r="K19" s="19">
        <v>97205</v>
      </c>
      <c r="L19" s="154">
        <f t="shared" si="0"/>
        <v>29343</v>
      </c>
    </row>
    <row r="20" spans="1:13" s="15" customFormat="1">
      <c r="A20" s="69" t="s">
        <v>21</v>
      </c>
      <c r="B20" s="21">
        <v>13341</v>
      </c>
      <c r="C20" s="21">
        <v>14151</v>
      </c>
      <c r="D20" s="21">
        <v>13830</v>
      </c>
      <c r="E20" s="21">
        <v>14905</v>
      </c>
      <c r="F20" s="21">
        <v>14987</v>
      </c>
      <c r="G20" s="21">
        <v>14988</v>
      </c>
      <c r="H20" s="21">
        <v>15363</v>
      </c>
      <c r="I20" s="21">
        <v>15785</v>
      </c>
      <c r="J20" s="21">
        <v>16051</v>
      </c>
      <c r="K20" s="21">
        <v>16496</v>
      </c>
      <c r="L20" s="155">
        <f t="shared" si="0"/>
        <v>3155</v>
      </c>
      <c r="M20" s="1"/>
    </row>
    <row r="21" spans="1:13" s="15" customFormat="1">
      <c r="A21" s="68" t="s">
        <v>22</v>
      </c>
      <c r="B21" s="19">
        <v>6992</v>
      </c>
      <c r="C21" s="19">
        <v>7931</v>
      </c>
      <c r="D21" s="19">
        <v>9179</v>
      </c>
      <c r="E21" s="19">
        <v>9819</v>
      </c>
      <c r="F21" s="19">
        <v>11001</v>
      </c>
      <c r="G21" s="19">
        <v>11357</v>
      </c>
      <c r="H21" s="19">
        <v>12730</v>
      </c>
      <c r="I21" s="19">
        <v>13190</v>
      </c>
      <c r="J21" s="19">
        <v>13786</v>
      </c>
      <c r="K21" s="19">
        <v>13859</v>
      </c>
      <c r="L21" s="154">
        <f t="shared" si="0"/>
        <v>6867</v>
      </c>
      <c r="M21" s="1"/>
    </row>
    <row r="22" spans="1:13" s="15" customFormat="1">
      <c r="A22" s="69" t="s">
        <v>32</v>
      </c>
      <c r="B22" s="21">
        <v>7312</v>
      </c>
      <c r="C22" s="21">
        <v>7874</v>
      </c>
      <c r="D22" s="21">
        <v>8784</v>
      </c>
      <c r="E22" s="21">
        <v>9001</v>
      </c>
      <c r="F22" s="21">
        <v>9454</v>
      </c>
      <c r="G22" s="21">
        <v>9612</v>
      </c>
      <c r="H22" s="21">
        <v>10055</v>
      </c>
      <c r="I22" s="21">
        <v>10339</v>
      </c>
      <c r="J22" s="21">
        <v>11153</v>
      </c>
      <c r="K22" s="21">
        <v>11407</v>
      </c>
      <c r="L22" s="155">
        <f t="shared" si="0"/>
        <v>4095</v>
      </c>
      <c r="M22" s="1"/>
    </row>
    <row r="23" spans="1:13" s="15" customFormat="1">
      <c r="A23" s="68" t="s">
        <v>23</v>
      </c>
      <c r="B23" s="19">
        <v>15855</v>
      </c>
      <c r="C23" s="19">
        <v>17236</v>
      </c>
      <c r="D23" s="19">
        <v>18109</v>
      </c>
      <c r="E23" s="19">
        <v>19424</v>
      </c>
      <c r="F23" s="19">
        <v>21316</v>
      </c>
      <c r="G23" s="19">
        <v>21892</v>
      </c>
      <c r="H23" s="19">
        <v>22794</v>
      </c>
      <c r="I23" s="19">
        <v>23495</v>
      </c>
      <c r="J23" s="19">
        <v>23324</v>
      </c>
      <c r="K23" s="19">
        <v>25648</v>
      </c>
      <c r="L23" s="154">
        <f t="shared" si="0"/>
        <v>9793</v>
      </c>
      <c r="M23" s="1"/>
    </row>
    <row r="24" spans="1:13" s="15" customFormat="1">
      <c r="A24" s="69" t="s">
        <v>24</v>
      </c>
      <c r="B24" s="21">
        <v>10739</v>
      </c>
      <c r="C24" s="21">
        <v>11366</v>
      </c>
      <c r="D24" s="21">
        <v>11608</v>
      </c>
      <c r="E24" s="21">
        <v>12379</v>
      </c>
      <c r="F24" s="21">
        <v>12914</v>
      </c>
      <c r="G24" s="21">
        <v>12928</v>
      </c>
      <c r="H24" s="21">
        <v>13575</v>
      </c>
      <c r="I24" s="21">
        <v>14081</v>
      </c>
      <c r="J24" s="21">
        <v>14727</v>
      </c>
      <c r="K24" s="21">
        <v>15033</v>
      </c>
      <c r="L24" s="155">
        <f t="shared" si="0"/>
        <v>4294</v>
      </c>
      <c r="M24" s="1"/>
    </row>
    <row r="25" spans="1:13" s="15" customFormat="1">
      <c r="A25" s="68" t="s">
        <v>25</v>
      </c>
      <c r="B25" s="19">
        <v>13623</v>
      </c>
      <c r="C25" s="19">
        <v>13995</v>
      </c>
      <c r="D25" s="19">
        <v>14198</v>
      </c>
      <c r="E25" s="19">
        <v>14428</v>
      </c>
      <c r="F25" s="19">
        <v>14517</v>
      </c>
      <c r="G25" s="19">
        <v>14483</v>
      </c>
      <c r="H25" s="19">
        <v>14321</v>
      </c>
      <c r="I25" s="19">
        <v>14428</v>
      </c>
      <c r="J25" s="19">
        <v>14618</v>
      </c>
      <c r="K25" s="19">
        <v>14762</v>
      </c>
      <c r="L25" s="154">
        <f t="shared" si="0"/>
        <v>1139</v>
      </c>
      <c r="M25" s="1"/>
    </row>
    <row r="26" spans="1:13">
      <c r="A26" s="53"/>
      <c r="B26" s="341" t="s">
        <v>226</v>
      </c>
      <c r="C26" s="341"/>
      <c r="D26" s="341"/>
      <c r="E26" s="341"/>
      <c r="F26" s="341"/>
      <c r="G26" s="341"/>
      <c r="H26" s="341"/>
      <c r="I26" s="341"/>
      <c r="J26" s="341"/>
      <c r="K26" s="341"/>
      <c r="L26" s="165"/>
    </row>
    <row r="27" spans="1:13">
      <c r="A27" s="7" t="s">
        <v>10</v>
      </c>
      <c r="B27" s="19">
        <f>B7*100/$B7</f>
        <v>100</v>
      </c>
      <c r="C27" s="19">
        <f t="shared" ref="C27:K27" si="1">C7*100/$B7</f>
        <v>101.20268464729483</v>
      </c>
      <c r="D27" s="19">
        <f t="shared" si="1"/>
        <v>101.93083007411758</v>
      </c>
      <c r="E27" s="19">
        <f t="shared" si="1"/>
        <v>103.39314990966251</v>
      </c>
      <c r="F27" s="19">
        <f t="shared" si="1"/>
        <v>105.04217370080302</v>
      </c>
      <c r="G27" s="19">
        <f t="shared" si="1"/>
        <v>105.87281181991625</v>
      </c>
      <c r="H27" s="19">
        <f t="shared" si="1"/>
        <v>106.50118732046762</v>
      </c>
      <c r="I27" s="19">
        <f t="shared" si="1"/>
        <v>108.03371562264796</v>
      </c>
      <c r="J27" s="19">
        <f t="shared" si="1"/>
        <v>109.01566173910845</v>
      </c>
      <c r="K27" s="19">
        <f t="shared" si="1"/>
        <v>110.3727661163438</v>
      </c>
      <c r="L27" s="154" t="s">
        <v>247</v>
      </c>
    </row>
    <row r="28" spans="1:13">
      <c r="A28" s="44" t="s">
        <v>30</v>
      </c>
      <c r="B28" s="21">
        <f t="shared" ref="B28:K43" si="2">B8*100/$B8</f>
        <v>100</v>
      </c>
      <c r="C28" s="21">
        <f t="shared" si="2"/>
        <v>100.3345126041571</v>
      </c>
      <c r="D28" s="21">
        <f t="shared" si="2"/>
        <v>100.46648040311794</v>
      </c>
      <c r="E28" s="21">
        <f t="shared" si="2"/>
        <v>101.19936099802608</v>
      </c>
      <c r="F28" s="21">
        <f t="shared" si="2"/>
        <v>102.15069423128197</v>
      </c>
      <c r="G28" s="21">
        <f t="shared" si="2"/>
        <v>102.86766699303864</v>
      </c>
      <c r="H28" s="21">
        <f t="shared" si="2"/>
        <v>102.78992025918565</v>
      </c>
      <c r="I28" s="21">
        <f t="shared" si="2"/>
        <v>103.99981179465004</v>
      </c>
      <c r="J28" s="21">
        <f t="shared" si="2"/>
        <v>104.60654999428662</v>
      </c>
      <c r="K28" s="21">
        <f t="shared" si="2"/>
        <v>105.37550328127065</v>
      </c>
      <c r="L28" s="155" t="s">
        <v>247</v>
      </c>
    </row>
    <row r="29" spans="1:13">
      <c r="A29" s="68" t="s">
        <v>11</v>
      </c>
      <c r="B29" s="19">
        <f t="shared" si="2"/>
        <v>100</v>
      </c>
      <c r="C29" s="19">
        <f t="shared" si="2"/>
        <v>96.239987435212811</v>
      </c>
      <c r="D29" s="19">
        <f t="shared" si="2"/>
        <v>95.357311135542645</v>
      </c>
      <c r="E29" s="19">
        <f t="shared" si="2"/>
        <v>98.429401602010373</v>
      </c>
      <c r="F29" s="19">
        <f t="shared" si="2"/>
        <v>101.47322129731428</v>
      </c>
      <c r="G29" s="19">
        <f t="shared" si="2"/>
        <v>103.61551751217213</v>
      </c>
      <c r="H29" s="19">
        <f t="shared" si="2"/>
        <v>106.0468038322601</v>
      </c>
      <c r="I29" s="19">
        <f t="shared" si="2"/>
        <v>113.21501492068478</v>
      </c>
      <c r="J29" s="19">
        <f t="shared" si="2"/>
        <v>109.03094078844039</v>
      </c>
      <c r="K29" s="19">
        <f t="shared" si="2"/>
        <v>109.18800062823937</v>
      </c>
      <c r="L29" s="154" t="s">
        <v>247</v>
      </c>
    </row>
    <row r="30" spans="1:13">
      <c r="A30" s="69" t="s">
        <v>12</v>
      </c>
      <c r="B30" s="21">
        <f t="shared" si="2"/>
        <v>100</v>
      </c>
      <c r="C30" s="21">
        <f t="shared" si="2"/>
        <v>105.87343307723413</v>
      </c>
      <c r="D30" s="21">
        <f t="shared" si="2"/>
        <v>105.88354225636878</v>
      </c>
      <c r="E30" s="21">
        <f t="shared" si="2"/>
        <v>109.93732308936514</v>
      </c>
      <c r="F30" s="21">
        <f t="shared" si="2"/>
        <v>115.86130206227254</v>
      </c>
      <c r="G30" s="21">
        <f t="shared" si="2"/>
        <v>116.38697937727457</v>
      </c>
      <c r="H30" s="21">
        <f t="shared" si="2"/>
        <v>120.380105135463</v>
      </c>
      <c r="I30" s="21">
        <f t="shared" si="2"/>
        <v>124.41366761019005</v>
      </c>
      <c r="J30" s="21">
        <f t="shared" si="2"/>
        <v>119.06591184795795</v>
      </c>
      <c r="K30" s="21">
        <f t="shared" si="2"/>
        <v>124.66639708855641</v>
      </c>
      <c r="L30" s="155" t="s">
        <v>247</v>
      </c>
    </row>
    <row r="31" spans="1:13">
      <c r="A31" s="68" t="s">
        <v>13</v>
      </c>
      <c r="B31" s="19">
        <f t="shared" si="2"/>
        <v>100</v>
      </c>
      <c r="C31" s="19">
        <f t="shared" si="2"/>
        <v>103.64552069455222</v>
      </c>
      <c r="D31" s="19">
        <f t="shared" si="2"/>
        <v>104.96025064784855</v>
      </c>
      <c r="E31" s="19">
        <f t="shared" si="2"/>
        <v>104.63815644993632</v>
      </c>
      <c r="F31" s="19">
        <f t="shared" si="2"/>
        <v>105.90457227354582</v>
      </c>
      <c r="G31" s="19">
        <f t="shared" si="2"/>
        <v>107.15634745179568</v>
      </c>
      <c r="H31" s="19">
        <f t="shared" si="2"/>
        <v>106.06122717889404</v>
      </c>
      <c r="I31" s="19">
        <f t="shared" si="2"/>
        <v>105.68349852861515</v>
      </c>
      <c r="J31" s="19">
        <f t="shared" si="2"/>
        <v>107.47404945610002</v>
      </c>
      <c r="K31" s="19">
        <f t="shared" si="2"/>
        <v>107.82542494473157</v>
      </c>
      <c r="L31" s="154" t="s">
        <v>247</v>
      </c>
    </row>
    <row r="32" spans="1:13">
      <c r="A32" s="69" t="s">
        <v>14</v>
      </c>
      <c r="B32" s="21">
        <f t="shared" si="2"/>
        <v>100</v>
      </c>
      <c r="C32" s="21">
        <f t="shared" si="2"/>
        <v>100.36007201440287</v>
      </c>
      <c r="D32" s="21">
        <f t="shared" si="2"/>
        <v>100.6001200240048</v>
      </c>
      <c r="E32" s="21">
        <f t="shared" si="2"/>
        <v>103.16063212642528</v>
      </c>
      <c r="F32" s="21">
        <f t="shared" si="2"/>
        <v>105.42108421684337</v>
      </c>
      <c r="G32" s="21">
        <f t="shared" si="2"/>
        <v>107.68153630726145</v>
      </c>
      <c r="H32" s="21">
        <f t="shared" si="2"/>
        <v>111.88237647529506</v>
      </c>
      <c r="I32" s="21">
        <f t="shared" si="2"/>
        <v>114.86297259451891</v>
      </c>
      <c r="J32" s="21">
        <f t="shared" si="2"/>
        <v>116.68333666733346</v>
      </c>
      <c r="K32" s="21">
        <f t="shared" si="2"/>
        <v>116.82336467293459</v>
      </c>
      <c r="L32" s="155" t="s">
        <v>247</v>
      </c>
    </row>
    <row r="33" spans="1:12">
      <c r="A33" s="68" t="s">
        <v>15</v>
      </c>
      <c r="B33" s="19">
        <f t="shared" si="2"/>
        <v>100</v>
      </c>
      <c r="C33" s="19">
        <f t="shared" si="2"/>
        <v>99.510586024294511</v>
      </c>
      <c r="D33" s="19">
        <f t="shared" si="2"/>
        <v>100.01468241927117</v>
      </c>
      <c r="E33" s="19">
        <f t="shared" si="2"/>
        <v>97.432534283449002</v>
      </c>
      <c r="F33" s="19">
        <f t="shared" si="2"/>
        <v>95.58059179937942</v>
      </c>
      <c r="G33" s="19">
        <f t="shared" si="2"/>
        <v>95.216467801454542</v>
      </c>
      <c r="H33" s="19">
        <f t="shared" si="2"/>
        <v>94.010551765316208</v>
      </c>
      <c r="I33" s="19">
        <f t="shared" si="2"/>
        <v>93.157013791685841</v>
      </c>
      <c r="J33" s="19">
        <f t="shared" si="2"/>
        <v>91.12300930865382</v>
      </c>
      <c r="K33" s="19">
        <f t="shared" si="2"/>
        <v>89.80452805810323</v>
      </c>
      <c r="L33" s="154" t="s">
        <v>247</v>
      </c>
    </row>
    <row r="34" spans="1:12">
      <c r="A34" s="69" t="s">
        <v>16</v>
      </c>
      <c r="B34" s="21">
        <f t="shared" si="2"/>
        <v>100</v>
      </c>
      <c r="C34" s="21">
        <f t="shared" si="2"/>
        <v>100.06807949928627</v>
      </c>
      <c r="D34" s="21">
        <f t="shared" si="2"/>
        <v>98.574722740748868</v>
      </c>
      <c r="E34" s="21">
        <f t="shared" si="2"/>
        <v>98.827275721972114</v>
      </c>
      <c r="F34" s="21">
        <f t="shared" si="2"/>
        <v>101.14417481058527</v>
      </c>
      <c r="G34" s="21">
        <f t="shared" si="2"/>
        <v>100.35357417371253</v>
      </c>
      <c r="H34" s="21">
        <f t="shared" si="2"/>
        <v>99.732074228615346</v>
      </c>
      <c r="I34" s="21">
        <f t="shared" si="2"/>
        <v>102.73416053585154</v>
      </c>
      <c r="J34" s="21">
        <f t="shared" si="2"/>
        <v>102.52772592511255</v>
      </c>
      <c r="K34" s="21">
        <f t="shared" si="2"/>
        <v>106.34017788514329</v>
      </c>
      <c r="L34" s="155" t="s">
        <v>247</v>
      </c>
    </row>
    <row r="35" spans="1:12">
      <c r="A35" s="68" t="s">
        <v>17</v>
      </c>
      <c r="B35" s="19">
        <f t="shared" si="2"/>
        <v>100</v>
      </c>
      <c r="C35" s="19">
        <f t="shared" si="2"/>
        <v>96.672328330271412</v>
      </c>
      <c r="D35" s="19">
        <f t="shared" si="2"/>
        <v>93.074283337377381</v>
      </c>
      <c r="E35" s="19">
        <f t="shared" si="2"/>
        <v>92.894034455267075</v>
      </c>
      <c r="F35" s="19">
        <f t="shared" si="2"/>
        <v>95.947866477174259</v>
      </c>
      <c r="G35" s="19">
        <f t="shared" si="2"/>
        <v>97.490380949079693</v>
      </c>
      <c r="H35" s="19">
        <f t="shared" si="2"/>
        <v>95.299663766508374</v>
      </c>
      <c r="I35" s="19">
        <f t="shared" si="2"/>
        <v>95.90973690595861</v>
      </c>
      <c r="J35" s="19">
        <f t="shared" si="2"/>
        <v>96.866442511005587</v>
      </c>
      <c r="K35" s="19">
        <f t="shared" si="2"/>
        <v>98.596138514333248</v>
      </c>
      <c r="L35" s="154" t="s">
        <v>247</v>
      </c>
    </row>
    <row r="36" spans="1:12">
      <c r="A36" s="69" t="s">
        <v>18</v>
      </c>
      <c r="B36" s="21">
        <f t="shared" si="2"/>
        <v>100</v>
      </c>
      <c r="C36" s="21">
        <f t="shared" si="2"/>
        <v>97.887552811179717</v>
      </c>
      <c r="D36" s="21">
        <f t="shared" si="2"/>
        <v>97.895677608059799</v>
      </c>
      <c r="E36" s="21">
        <f t="shared" si="2"/>
        <v>98.745299224662247</v>
      </c>
      <c r="F36" s="21">
        <f t="shared" si="2"/>
        <v>99.605367008681924</v>
      </c>
      <c r="G36" s="21">
        <f t="shared" si="2"/>
        <v>98.908955847532383</v>
      </c>
      <c r="H36" s="21">
        <f t="shared" si="2"/>
        <v>98.218348112725749</v>
      </c>
      <c r="I36" s="21">
        <f t="shared" si="2"/>
        <v>98.366915827104322</v>
      </c>
      <c r="J36" s="21">
        <f t="shared" si="2"/>
        <v>99.715632109197273</v>
      </c>
      <c r="K36" s="21">
        <f t="shared" si="2"/>
        <v>98.123171920701978</v>
      </c>
      <c r="L36" s="155" t="s">
        <v>247</v>
      </c>
    </row>
    <row r="37" spans="1:12">
      <c r="A37" s="68" t="s">
        <v>19</v>
      </c>
      <c r="B37" s="19">
        <f t="shared" si="2"/>
        <v>100</v>
      </c>
      <c r="C37" s="19">
        <f t="shared" si="2"/>
        <v>104.17493488775889</v>
      </c>
      <c r="D37" s="19">
        <f t="shared" si="2"/>
        <v>106.19496465335483</v>
      </c>
      <c r="E37" s="19">
        <f t="shared" si="2"/>
        <v>112.0473148952003</v>
      </c>
      <c r="F37" s="19">
        <f t="shared" si="2"/>
        <v>113.62706188763488</v>
      </c>
      <c r="G37" s="19">
        <f t="shared" si="2"/>
        <v>117.48263673570631</v>
      </c>
      <c r="H37" s="19">
        <f t="shared" si="2"/>
        <v>120.17704328413741</v>
      </c>
      <c r="I37" s="19">
        <f t="shared" si="2"/>
        <v>123.23576832444499</v>
      </c>
      <c r="J37" s="19">
        <f t="shared" si="2"/>
        <v>129.53770308818056</v>
      </c>
      <c r="K37" s="19">
        <f t="shared" si="2"/>
        <v>134.56684856753068</v>
      </c>
      <c r="L37" s="154" t="s">
        <v>247</v>
      </c>
    </row>
    <row r="38" spans="1:12">
      <c r="A38" s="69" t="s">
        <v>20</v>
      </c>
      <c r="B38" s="21">
        <f t="shared" si="2"/>
        <v>100</v>
      </c>
      <c r="C38" s="21">
        <f t="shared" si="2"/>
        <v>103.84332925336598</v>
      </c>
      <c r="D38" s="21">
        <f t="shared" si="2"/>
        <v>100.22031823745409</v>
      </c>
      <c r="E38" s="21">
        <f t="shared" si="2"/>
        <v>101.49326805385557</v>
      </c>
      <c r="F38" s="21">
        <f t="shared" si="2"/>
        <v>99.265605875153</v>
      </c>
      <c r="G38" s="21">
        <f t="shared" si="2"/>
        <v>96.768665850673202</v>
      </c>
      <c r="H38" s="21">
        <f t="shared" si="2"/>
        <v>97.405140758873927</v>
      </c>
      <c r="I38" s="21">
        <f t="shared" si="2"/>
        <v>98.776009791921666</v>
      </c>
      <c r="J38" s="21">
        <f t="shared" si="2"/>
        <v>96.915544675642593</v>
      </c>
      <c r="K38" s="21">
        <f t="shared" si="2"/>
        <v>92.53365973072215</v>
      </c>
      <c r="L38" s="155" t="s">
        <v>247</v>
      </c>
    </row>
    <row r="39" spans="1:12">
      <c r="A39" s="43" t="s">
        <v>31</v>
      </c>
      <c r="B39" s="19">
        <f t="shared" si="2"/>
        <v>100</v>
      </c>
      <c r="C39" s="19">
        <f t="shared" si="2"/>
        <v>106.91255783796528</v>
      </c>
      <c r="D39" s="19">
        <f t="shared" si="2"/>
        <v>111.56169874156376</v>
      </c>
      <c r="E39" s="19">
        <f t="shared" si="2"/>
        <v>117.82146120067195</v>
      </c>
      <c r="F39" s="19">
        <f t="shared" si="2"/>
        <v>124.05911997878047</v>
      </c>
      <c r="G39" s="19">
        <f t="shared" si="2"/>
        <v>125.63732280215731</v>
      </c>
      <c r="H39" s="19">
        <f t="shared" si="2"/>
        <v>130.90978750994665</v>
      </c>
      <c r="I39" s="19">
        <f t="shared" si="2"/>
        <v>134.56426276855973</v>
      </c>
      <c r="J39" s="19">
        <f t="shared" si="2"/>
        <v>138.01391058324245</v>
      </c>
      <c r="K39" s="19">
        <f t="shared" si="2"/>
        <v>143.23922077156581</v>
      </c>
      <c r="L39" s="154" t="s">
        <v>247</v>
      </c>
    </row>
    <row r="40" spans="1:12">
      <c r="A40" s="69" t="s">
        <v>21</v>
      </c>
      <c r="B40" s="186">
        <f t="shared" si="2"/>
        <v>100</v>
      </c>
      <c r="C40" s="186">
        <f t="shared" si="2"/>
        <v>106.07150888239262</v>
      </c>
      <c r="D40" s="186">
        <f t="shared" si="2"/>
        <v>103.66539239937036</v>
      </c>
      <c r="E40" s="186">
        <f t="shared" si="2"/>
        <v>111.72325912600255</v>
      </c>
      <c r="F40" s="186">
        <f t="shared" si="2"/>
        <v>112.33790570422008</v>
      </c>
      <c r="G40" s="186">
        <f t="shared" si="2"/>
        <v>112.34540139419833</v>
      </c>
      <c r="H40" s="186">
        <f t="shared" si="2"/>
        <v>115.15628513604678</v>
      </c>
      <c r="I40" s="186">
        <f t="shared" si="2"/>
        <v>118.31946630687355</v>
      </c>
      <c r="J40" s="186">
        <f t="shared" si="2"/>
        <v>120.31331984109137</v>
      </c>
      <c r="K40" s="186">
        <f t="shared" si="2"/>
        <v>123.64890188141818</v>
      </c>
      <c r="L40" s="155" t="s">
        <v>247</v>
      </c>
    </row>
    <row r="41" spans="1:12">
      <c r="A41" s="68" t="s">
        <v>22</v>
      </c>
      <c r="B41" s="19">
        <f t="shared" si="2"/>
        <v>100</v>
      </c>
      <c r="C41" s="19">
        <f t="shared" si="2"/>
        <v>113.42963386727689</v>
      </c>
      <c r="D41" s="19">
        <f t="shared" si="2"/>
        <v>131.27860411899314</v>
      </c>
      <c r="E41" s="19">
        <f t="shared" si="2"/>
        <v>140.43192219679634</v>
      </c>
      <c r="F41" s="19">
        <f t="shared" si="2"/>
        <v>157.33695652173913</v>
      </c>
      <c r="G41" s="19">
        <f t="shared" si="2"/>
        <v>162.42848970251717</v>
      </c>
      <c r="H41" s="19">
        <f t="shared" si="2"/>
        <v>182.06521739130434</v>
      </c>
      <c r="I41" s="19">
        <f t="shared" si="2"/>
        <v>188.64416475972541</v>
      </c>
      <c r="J41" s="19">
        <f t="shared" si="2"/>
        <v>197.16819221967964</v>
      </c>
      <c r="K41" s="19">
        <f t="shared" si="2"/>
        <v>198.21224256292905</v>
      </c>
      <c r="L41" s="154" t="s">
        <v>247</v>
      </c>
    </row>
    <row r="42" spans="1:12">
      <c r="A42" s="69" t="s">
        <v>32</v>
      </c>
      <c r="B42" s="21">
        <f t="shared" si="2"/>
        <v>100</v>
      </c>
      <c r="C42" s="21">
        <f t="shared" si="2"/>
        <v>107.68599562363238</v>
      </c>
      <c r="D42" s="21">
        <f t="shared" si="2"/>
        <v>120.13129102844638</v>
      </c>
      <c r="E42" s="21">
        <f t="shared" si="2"/>
        <v>123.09901531728666</v>
      </c>
      <c r="F42" s="21">
        <f t="shared" si="2"/>
        <v>129.29431072210065</v>
      </c>
      <c r="G42" s="21">
        <f t="shared" si="2"/>
        <v>131.45514223194749</v>
      </c>
      <c r="H42" s="21">
        <f t="shared" si="2"/>
        <v>137.51367614879649</v>
      </c>
      <c r="I42" s="21">
        <f t="shared" si="2"/>
        <v>141.39770240700219</v>
      </c>
      <c r="J42" s="21">
        <f t="shared" si="2"/>
        <v>152.53008752735229</v>
      </c>
      <c r="K42" s="21">
        <f t="shared" si="2"/>
        <v>156.00382932166303</v>
      </c>
      <c r="L42" s="155" t="s">
        <v>247</v>
      </c>
    </row>
    <row r="43" spans="1:12">
      <c r="A43" s="68" t="s">
        <v>23</v>
      </c>
      <c r="B43" s="19">
        <f t="shared" si="2"/>
        <v>100</v>
      </c>
      <c r="C43" s="19">
        <f t="shared" si="2"/>
        <v>108.71018606117944</v>
      </c>
      <c r="D43" s="19">
        <f t="shared" si="2"/>
        <v>114.21633554083886</v>
      </c>
      <c r="E43" s="19">
        <f t="shared" si="2"/>
        <v>122.51024913276569</v>
      </c>
      <c r="F43" s="19">
        <f t="shared" si="2"/>
        <v>134.44339325134027</v>
      </c>
      <c r="G43" s="19">
        <f t="shared" si="2"/>
        <v>138.07631661936298</v>
      </c>
      <c r="H43" s="19">
        <f t="shared" si="2"/>
        <v>143.76537369914854</v>
      </c>
      <c r="I43" s="19">
        <f t="shared" si="2"/>
        <v>148.18669189530118</v>
      </c>
      <c r="J43" s="19">
        <f t="shared" si="2"/>
        <v>147.10816777041941</v>
      </c>
      <c r="K43" s="19">
        <f t="shared" si="2"/>
        <v>161.76600441501103</v>
      </c>
      <c r="L43" s="154" t="s">
        <v>247</v>
      </c>
    </row>
    <row r="44" spans="1:12">
      <c r="A44" s="69" t="s">
        <v>24</v>
      </c>
      <c r="B44" s="21">
        <f t="shared" ref="B44:K45" si="3">B24*100/$B24</f>
        <v>100</v>
      </c>
      <c r="C44" s="21">
        <f t="shared" si="3"/>
        <v>105.83853245181116</v>
      </c>
      <c r="D44" s="21">
        <f t="shared" si="3"/>
        <v>108.09200111742248</v>
      </c>
      <c r="E44" s="21">
        <f t="shared" si="3"/>
        <v>115.27144054381228</v>
      </c>
      <c r="F44" s="21">
        <f t="shared" si="3"/>
        <v>120.25328242853152</v>
      </c>
      <c r="G44" s="21">
        <f t="shared" si="3"/>
        <v>120.38364838439334</v>
      </c>
      <c r="H44" s="21">
        <f t="shared" si="3"/>
        <v>126.40841791600708</v>
      </c>
      <c r="I44" s="21">
        <f t="shared" si="3"/>
        <v>131.12021603501256</v>
      </c>
      <c r="J44" s="21">
        <f t="shared" si="3"/>
        <v>137.13567371263619</v>
      </c>
      <c r="K44" s="21">
        <f t="shared" si="3"/>
        <v>139.98510103361579</v>
      </c>
      <c r="L44" s="155" t="s">
        <v>247</v>
      </c>
    </row>
    <row r="45" spans="1:12">
      <c r="A45" s="68" t="s">
        <v>25</v>
      </c>
      <c r="B45" s="19">
        <f t="shared" si="3"/>
        <v>100</v>
      </c>
      <c r="C45" s="19">
        <f t="shared" si="3"/>
        <v>102.73067606254129</v>
      </c>
      <c r="D45" s="19">
        <f t="shared" si="3"/>
        <v>104.22080305365925</v>
      </c>
      <c r="E45" s="19">
        <f t="shared" si="3"/>
        <v>105.90912427512295</v>
      </c>
      <c r="F45" s="19">
        <f t="shared" si="3"/>
        <v>106.56243118255891</v>
      </c>
      <c r="G45" s="19">
        <f t="shared" si="3"/>
        <v>106.31285326286428</v>
      </c>
      <c r="H45" s="19">
        <f t="shared" si="3"/>
        <v>105.12368788078984</v>
      </c>
      <c r="I45" s="19">
        <f t="shared" si="3"/>
        <v>105.90912427512295</v>
      </c>
      <c r="J45" s="19">
        <f t="shared" si="3"/>
        <v>107.30382441459297</v>
      </c>
      <c r="K45" s="19">
        <f t="shared" si="3"/>
        <v>108.36086030977025</v>
      </c>
      <c r="L45" s="154" t="s">
        <v>247</v>
      </c>
    </row>
    <row r="46" spans="1:12" s="64" customFormat="1" ht="20" customHeight="1">
      <c r="A46" s="340" t="s">
        <v>245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</row>
  </sheetData>
  <mergeCells count="3">
    <mergeCell ref="B6:L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40" customFormat="1" ht="20.149999999999999" customHeight="1">
      <c r="A1" s="35" t="s">
        <v>0</v>
      </c>
    </row>
    <row r="2" spans="1:12" s="64" customFormat="1" ht="14.5" customHeight="1">
      <c r="A2" s="126"/>
    </row>
    <row r="3" spans="1:12" s="4" customFormat="1" ht="14.5" customHeight="1">
      <c r="A3" s="54" t="s">
        <v>235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33</v>
      </c>
      <c r="C6" s="336"/>
      <c r="D6" s="336"/>
      <c r="E6" s="336"/>
      <c r="F6" s="336"/>
      <c r="G6" s="336"/>
      <c r="H6" s="336"/>
      <c r="I6" s="336"/>
      <c r="J6" s="336"/>
      <c r="K6" s="336"/>
      <c r="L6" s="164"/>
    </row>
    <row r="7" spans="1:12">
      <c r="A7" s="7" t="s">
        <v>10</v>
      </c>
      <c r="B7" s="19">
        <f t="shared" ref="B7:K7" si="0">SUM(B9:B18,B20:B25)</f>
        <v>656588</v>
      </c>
      <c r="C7" s="19">
        <f t="shared" si="0"/>
        <v>654947</v>
      </c>
      <c r="D7" s="19">
        <f t="shared" si="0"/>
        <v>655723</v>
      </c>
      <c r="E7" s="19">
        <f t="shared" si="0"/>
        <v>645079</v>
      </c>
      <c r="F7" s="19">
        <f t="shared" si="0"/>
        <v>645357</v>
      </c>
      <c r="G7" s="19">
        <f t="shared" si="0"/>
        <v>646232</v>
      </c>
      <c r="H7" s="19">
        <f t="shared" si="0"/>
        <v>641205</v>
      </c>
      <c r="I7" s="19">
        <f t="shared" si="0"/>
        <v>641574</v>
      </c>
      <c r="J7" s="19">
        <f t="shared" si="0"/>
        <v>648159</v>
      </c>
      <c r="K7" s="19">
        <f t="shared" si="0"/>
        <v>649131</v>
      </c>
      <c r="L7" s="154">
        <f>K7-B7</f>
        <v>-7457</v>
      </c>
    </row>
    <row r="8" spans="1:12">
      <c r="A8" s="44" t="s">
        <v>30</v>
      </c>
      <c r="B8" s="21">
        <f t="shared" ref="B8:K8" si="1">SUM(B9:B18)</f>
        <v>639169</v>
      </c>
      <c r="C8" s="21">
        <f t="shared" si="1"/>
        <v>637870</v>
      </c>
      <c r="D8" s="21">
        <f t="shared" si="1"/>
        <v>638933</v>
      </c>
      <c r="E8" s="21">
        <f t="shared" si="1"/>
        <v>628032</v>
      </c>
      <c r="F8" s="21">
        <f t="shared" si="1"/>
        <v>627471</v>
      </c>
      <c r="G8" s="21">
        <f t="shared" si="1"/>
        <v>628401</v>
      </c>
      <c r="H8" s="21">
        <f t="shared" si="1"/>
        <v>622995</v>
      </c>
      <c r="I8" s="21">
        <f t="shared" si="1"/>
        <v>623025</v>
      </c>
      <c r="J8" s="21">
        <f t="shared" si="1"/>
        <v>629184</v>
      </c>
      <c r="K8" s="21">
        <f t="shared" si="1"/>
        <v>630177</v>
      </c>
      <c r="L8" s="155">
        <f t="shared" ref="L8:L25" si="2">K8-B8</f>
        <v>-8992</v>
      </c>
    </row>
    <row r="9" spans="1:12" s="15" customFormat="1">
      <c r="A9" s="68" t="s">
        <v>11</v>
      </c>
      <c r="B9" s="19">
        <v>1144</v>
      </c>
      <c r="C9" s="19">
        <v>1896</v>
      </c>
      <c r="D9" s="19">
        <v>1644</v>
      </c>
      <c r="E9" s="19">
        <v>1811</v>
      </c>
      <c r="F9" s="19">
        <v>1601</v>
      </c>
      <c r="G9" s="19">
        <v>1563</v>
      </c>
      <c r="H9" s="19">
        <v>1582</v>
      </c>
      <c r="I9" s="19">
        <v>1663</v>
      </c>
      <c r="J9" s="19">
        <v>1647</v>
      </c>
      <c r="K9" s="19">
        <v>1619</v>
      </c>
      <c r="L9" s="154">
        <f t="shared" si="2"/>
        <v>475</v>
      </c>
    </row>
    <row r="10" spans="1:12" s="15" customFormat="1">
      <c r="A10" s="69" t="s">
        <v>12</v>
      </c>
      <c r="B10" s="21">
        <v>2504</v>
      </c>
      <c r="C10" s="21">
        <v>2847</v>
      </c>
      <c r="D10" s="21">
        <v>3884</v>
      </c>
      <c r="E10" s="21">
        <v>4062</v>
      </c>
      <c r="F10" s="21">
        <v>3266</v>
      </c>
      <c r="G10" s="21">
        <v>3159</v>
      </c>
      <c r="H10" s="21">
        <v>3080</v>
      </c>
      <c r="I10" s="21">
        <v>3493</v>
      </c>
      <c r="J10" s="21">
        <v>2698</v>
      </c>
      <c r="K10" s="21">
        <v>3258</v>
      </c>
      <c r="L10" s="155">
        <f t="shared" si="2"/>
        <v>754</v>
      </c>
    </row>
    <row r="11" spans="1:12" s="15" customFormat="1">
      <c r="A11" s="68" t="s">
        <v>13</v>
      </c>
      <c r="B11" s="19">
        <v>39804</v>
      </c>
      <c r="C11" s="19">
        <v>39897</v>
      </c>
      <c r="D11" s="19">
        <v>42303</v>
      </c>
      <c r="E11" s="19">
        <v>41514</v>
      </c>
      <c r="F11" s="19">
        <v>41903</v>
      </c>
      <c r="G11" s="19">
        <v>42627</v>
      </c>
      <c r="H11" s="19">
        <v>41920</v>
      </c>
      <c r="I11" s="19">
        <v>41240</v>
      </c>
      <c r="J11" s="19">
        <v>42690</v>
      </c>
      <c r="K11" s="19">
        <v>42669</v>
      </c>
      <c r="L11" s="154">
        <f t="shared" si="2"/>
        <v>2865</v>
      </c>
    </row>
    <row r="12" spans="1:12" s="15" customFormat="1">
      <c r="A12" s="69" t="s">
        <v>14</v>
      </c>
      <c r="B12" s="21">
        <v>972</v>
      </c>
      <c r="C12" s="21">
        <v>1005</v>
      </c>
      <c r="D12" s="21">
        <v>1003</v>
      </c>
      <c r="E12" s="21">
        <v>998</v>
      </c>
      <c r="F12" s="21">
        <v>1021</v>
      </c>
      <c r="G12" s="21">
        <v>1046</v>
      </c>
      <c r="H12" s="21">
        <v>1034</v>
      </c>
      <c r="I12" s="21">
        <v>1077</v>
      </c>
      <c r="J12" s="21">
        <v>1106</v>
      </c>
      <c r="K12" s="21">
        <v>1134</v>
      </c>
      <c r="L12" s="155">
        <f t="shared" si="2"/>
        <v>162</v>
      </c>
    </row>
    <row r="13" spans="1:12" s="15" customFormat="1">
      <c r="A13" s="68" t="s">
        <v>15</v>
      </c>
      <c r="B13" s="19">
        <v>189325</v>
      </c>
      <c r="C13" s="19">
        <v>183295</v>
      </c>
      <c r="D13" s="19">
        <v>183903</v>
      </c>
      <c r="E13" s="19">
        <v>169907</v>
      </c>
      <c r="F13" s="19">
        <v>167262</v>
      </c>
      <c r="G13" s="19">
        <v>163871</v>
      </c>
      <c r="H13" s="19">
        <v>161329</v>
      </c>
      <c r="I13" s="19">
        <v>157450</v>
      </c>
      <c r="J13" s="19">
        <v>157268</v>
      </c>
      <c r="K13" s="19">
        <v>152886</v>
      </c>
      <c r="L13" s="154">
        <f t="shared" si="2"/>
        <v>-36439</v>
      </c>
    </row>
    <row r="14" spans="1:12" s="15" customFormat="1">
      <c r="A14" s="69" t="s">
        <v>16</v>
      </c>
      <c r="B14" s="21">
        <v>34589</v>
      </c>
      <c r="C14" s="21">
        <v>34275</v>
      </c>
      <c r="D14" s="21">
        <v>33408</v>
      </c>
      <c r="E14" s="21">
        <v>35044</v>
      </c>
      <c r="F14" s="21">
        <v>34164</v>
      </c>
      <c r="G14" s="21">
        <v>34322</v>
      </c>
      <c r="H14" s="21">
        <v>33752</v>
      </c>
      <c r="I14" s="21">
        <v>34993</v>
      </c>
      <c r="J14" s="21">
        <v>34880</v>
      </c>
      <c r="K14" s="21">
        <v>35657</v>
      </c>
      <c r="L14" s="155">
        <f t="shared" si="2"/>
        <v>1068</v>
      </c>
    </row>
    <row r="15" spans="1:12" s="15" customFormat="1">
      <c r="A15" s="68" t="s">
        <v>17</v>
      </c>
      <c r="B15" s="19">
        <v>53327</v>
      </c>
      <c r="C15" s="19">
        <v>51269</v>
      </c>
      <c r="D15" s="19">
        <v>51522</v>
      </c>
      <c r="E15" s="19">
        <v>50001</v>
      </c>
      <c r="F15" s="19">
        <v>52484</v>
      </c>
      <c r="G15" s="19">
        <v>52652</v>
      </c>
      <c r="H15" s="19">
        <v>51110</v>
      </c>
      <c r="I15" s="19">
        <v>52249</v>
      </c>
      <c r="J15" s="19">
        <v>51648</v>
      </c>
      <c r="K15" s="19">
        <v>52332</v>
      </c>
      <c r="L15" s="154">
        <f t="shared" si="2"/>
        <v>-995</v>
      </c>
    </row>
    <row r="16" spans="1:12" s="15" customFormat="1">
      <c r="A16" s="69" t="s">
        <v>18</v>
      </c>
      <c r="B16" s="21">
        <v>125454</v>
      </c>
      <c r="C16" s="21">
        <v>122830</v>
      </c>
      <c r="D16" s="21">
        <v>120576</v>
      </c>
      <c r="E16" s="21">
        <v>119434</v>
      </c>
      <c r="F16" s="21">
        <v>119902</v>
      </c>
      <c r="G16" s="21">
        <v>121398</v>
      </c>
      <c r="H16" s="21">
        <v>119511</v>
      </c>
      <c r="I16" s="21">
        <v>119725</v>
      </c>
      <c r="J16" s="21">
        <v>121365</v>
      </c>
      <c r="K16" s="21">
        <v>121614</v>
      </c>
      <c r="L16" s="155">
        <f t="shared" si="2"/>
        <v>-3840</v>
      </c>
    </row>
    <row r="17" spans="1:12" s="15" customFormat="1">
      <c r="A17" s="68" t="s">
        <v>19</v>
      </c>
      <c r="B17" s="19">
        <v>174038</v>
      </c>
      <c r="C17" s="19">
        <v>182694</v>
      </c>
      <c r="D17" s="19">
        <v>183503</v>
      </c>
      <c r="E17" s="19">
        <v>188336</v>
      </c>
      <c r="F17" s="19">
        <v>189826</v>
      </c>
      <c r="G17" s="19">
        <v>191277</v>
      </c>
      <c r="H17" s="19">
        <v>193646</v>
      </c>
      <c r="I17" s="19">
        <v>195139</v>
      </c>
      <c r="J17" s="19">
        <v>199671</v>
      </c>
      <c r="K17" s="19">
        <v>202392</v>
      </c>
      <c r="L17" s="154">
        <f t="shared" si="2"/>
        <v>28354</v>
      </c>
    </row>
    <row r="18" spans="1:12" s="15" customFormat="1">
      <c r="A18" s="69" t="s">
        <v>20</v>
      </c>
      <c r="B18" s="21">
        <v>18012</v>
      </c>
      <c r="C18" s="21">
        <v>17862</v>
      </c>
      <c r="D18" s="21">
        <v>17187</v>
      </c>
      <c r="E18" s="21">
        <v>16925</v>
      </c>
      <c r="F18" s="21">
        <v>16042</v>
      </c>
      <c r="G18" s="21">
        <v>16486</v>
      </c>
      <c r="H18" s="21">
        <v>16031</v>
      </c>
      <c r="I18" s="21">
        <v>15996</v>
      </c>
      <c r="J18" s="21">
        <v>16211</v>
      </c>
      <c r="K18" s="21">
        <v>16616</v>
      </c>
      <c r="L18" s="155">
        <f t="shared" si="2"/>
        <v>-1396</v>
      </c>
    </row>
    <row r="19" spans="1:12">
      <c r="A19" s="43" t="s">
        <v>31</v>
      </c>
      <c r="B19" s="19">
        <f t="shared" ref="B19:K19" si="3">SUM(B20:B25)</f>
        <v>17419</v>
      </c>
      <c r="C19" s="19">
        <f t="shared" si="3"/>
        <v>17077</v>
      </c>
      <c r="D19" s="19">
        <f t="shared" si="3"/>
        <v>16790</v>
      </c>
      <c r="E19" s="19">
        <f t="shared" si="3"/>
        <v>17047</v>
      </c>
      <c r="F19" s="19">
        <f t="shared" si="3"/>
        <v>17886</v>
      </c>
      <c r="G19" s="19">
        <f t="shared" si="3"/>
        <v>17831</v>
      </c>
      <c r="H19" s="19">
        <f t="shared" si="3"/>
        <v>18210</v>
      </c>
      <c r="I19" s="19">
        <f t="shared" si="3"/>
        <v>18549</v>
      </c>
      <c r="J19" s="19">
        <f t="shared" si="3"/>
        <v>18975</v>
      </c>
      <c r="K19" s="19">
        <f t="shared" si="3"/>
        <v>18954</v>
      </c>
      <c r="L19" s="154">
        <f t="shared" si="2"/>
        <v>1535</v>
      </c>
    </row>
    <row r="20" spans="1:12" s="15" customFormat="1">
      <c r="A20" s="69" t="s">
        <v>21</v>
      </c>
      <c r="B20" s="21">
        <v>3952</v>
      </c>
      <c r="C20" s="21">
        <v>3808</v>
      </c>
      <c r="D20" s="21">
        <v>3840</v>
      </c>
      <c r="E20" s="21">
        <v>3858</v>
      </c>
      <c r="F20" s="21">
        <v>3881</v>
      </c>
      <c r="G20" s="21">
        <v>3901</v>
      </c>
      <c r="H20" s="21">
        <v>3916</v>
      </c>
      <c r="I20" s="21">
        <v>3981</v>
      </c>
      <c r="J20" s="21">
        <v>4048</v>
      </c>
      <c r="K20" s="21">
        <v>4076</v>
      </c>
      <c r="L20" s="155">
        <f t="shared" si="2"/>
        <v>124</v>
      </c>
    </row>
    <row r="21" spans="1:12" s="15" customFormat="1">
      <c r="A21" s="68" t="s">
        <v>22</v>
      </c>
      <c r="B21" s="19">
        <v>1046</v>
      </c>
      <c r="C21" s="19">
        <v>1089</v>
      </c>
      <c r="D21" s="19">
        <v>1083</v>
      </c>
      <c r="E21" s="19">
        <v>1185</v>
      </c>
      <c r="F21" s="19">
        <v>1291</v>
      </c>
      <c r="G21" s="19">
        <v>1226</v>
      </c>
      <c r="H21" s="19">
        <v>1439</v>
      </c>
      <c r="I21" s="19">
        <v>1429</v>
      </c>
      <c r="J21" s="19">
        <v>1769</v>
      </c>
      <c r="K21" s="19">
        <v>1847</v>
      </c>
      <c r="L21" s="154">
        <f t="shared" si="2"/>
        <v>801</v>
      </c>
    </row>
    <row r="22" spans="1:12" s="15" customFormat="1">
      <c r="A22" s="69" t="s">
        <v>32</v>
      </c>
      <c r="B22" s="21">
        <v>1458</v>
      </c>
      <c r="C22" s="21">
        <v>1460</v>
      </c>
      <c r="D22" s="21">
        <v>1536</v>
      </c>
      <c r="E22" s="21">
        <v>1581</v>
      </c>
      <c r="F22" s="21">
        <v>1545</v>
      </c>
      <c r="G22" s="21">
        <v>1695</v>
      </c>
      <c r="H22" s="21">
        <v>1712</v>
      </c>
      <c r="I22" s="21">
        <v>1669</v>
      </c>
      <c r="J22" s="21">
        <v>1677</v>
      </c>
      <c r="K22" s="21">
        <v>1691</v>
      </c>
      <c r="L22" s="155">
        <f t="shared" si="2"/>
        <v>233</v>
      </c>
    </row>
    <row r="23" spans="1:12" s="15" customFormat="1">
      <c r="A23" s="68" t="s">
        <v>23</v>
      </c>
      <c r="B23" s="19">
        <v>2851</v>
      </c>
      <c r="C23" s="19">
        <v>2957</v>
      </c>
      <c r="D23" s="19">
        <v>3041</v>
      </c>
      <c r="E23" s="19">
        <v>3146</v>
      </c>
      <c r="F23" s="19">
        <v>3704</v>
      </c>
      <c r="G23" s="19">
        <v>3378</v>
      </c>
      <c r="H23" s="19">
        <v>3436</v>
      </c>
      <c r="I23" s="19">
        <v>3456</v>
      </c>
      <c r="J23" s="19">
        <v>3467</v>
      </c>
      <c r="K23" s="19">
        <v>3275</v>
      </c>
      <c r="L23" s="154">
        <f t="shared" si="2"/>
        <v>424</v>
      </c>
    </row>
    <row r="24" spans="1:12" s="15" customFormat="1">
      <c r="A24" s="69" t="s">
        <v>24</v>
      </c>
      <c r="B24" s="21">
        <v>2853</v>
      </c>
      <c r="C24" s="21">
        <v>2490</v>
      </c>
      <c r="D24" s="21">
        <v>2247</v>
      </c>
      <c r="E24" s="21">
        <v>2271</v>
      </c>
      <c r="F24" s="21">
        <v>2474</v>
      </c>
      <c r="G24" s="21">
        <v>2615</v>
      </c>
      <c r="H24" s="21">
        <v>2449</v>
      </c>
      <c r="I24" s="21">
        <v>2680</v>
      </c>
      <c r="J24" s="21">
        <v>2715</v>
      </c>
      <c r="K24" s="21">
        <v>2759</v>
      </c>
      <c r="L24" s="155">
        <f t="shared" si="2"/>
        <v>-94</v>
      </c>
    </row>
    <row r="25" spans="1:12" s="15" customFormat="1">
      <c r="A25" s="68" t="s">
        <v>25</v>
      </c>
      <c r="B25" s="19">
        <v>5259</v>
      </c>
      <c r="C25" s="19">
        <v>5273</v>
      </c>
      <c r="D25" s="19">
        <v>5043</v>
      </c>
      <c r="E25" s="19">
        <v>5006</v>
      </c>
      <c r="F25" s="19">
        <v>4991</v>
      </c>
      <c r="G25" s="19">
        <v>5016</v>
      </c>
      <c r="H25" s="19">
        <v>5258</v>
      </c>
      <c r="I25" s="19">
        <v>5334</v>
      </c>
      <c r="J25" s="19">
        <v>5299</v>
      </c>
      <c r="K25" s="19">
        <v>5306</v>
      </c>
      <c r="L25" s="154">
        <f t="shared" si="2"/>
        <v>47</v>
      </c>
    </row>
    <row r="26" spans="1:12">
      <c r="A26" s="53"/>
      <c r="B26" s="341" t="s">
        <v>226</v>
      </c>
      <c r="C26" s="341"/>
      <c r="D26" s="341"/>
      <c r="E26" s="341"/>
      <c r="F26" s="341"/>
      <c r="G26" s="341"/>
      <c r="H26" s="341"/>
      <c r="I26" s="341"/>
      <c r="J26" s="341"/>
      <c r="K26" s="341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99.750071582179388</v>
      </c>
      <c r="D27" s="19">
        <f t="shared" si="4"/>
        <v>99.868258329424236</v>
      </c>
      <c r="E27" s="19">
        <f t="shared" si="4"/>
        <v>98.247150420050318</v>
      </c>
      <c r="F27" s="19">
        <f t="shared" si="4"/>
        <v>98.289490517645774</v>
      </c>
      <c r="G27" s="19">
        <f t="shared" si="4"/>
        <v>98.4227552133149</v>
      </c>
      <c r="H27" s="19">
        <f t="shared" si="4"/>
        <v>97.657130498882097</v>
      </c>
      <c r="I27" s="19">
        <f t="shared" si="4"/>
        <v>97.713330124827138</v>
      </c>
      <c r="J27" s="19">
        <f t="shared" si="4"/>
        <v>98.716242148805648</v>
      </c>
      <c r="K27" s="19">
        <f t="shared" si="4"/>
        <v>98.864280187880382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99.79676736512566</v>
      </c>
      <c r="D28" s="21">
        <f t="shared" si="5"/>
        <v>99.963077057867324</v>
      </c>
      <c r="E28" s="21">
        <f t="shared" si="5"/>
        <v>98.25758132825591</v>
      </c>
      <c r="F28" s="21">
        <f t="shared" si="5"/>
        <v>98.169811114118488</v>
      </c>
      <c r="G28" s="21">
        <f t="shared" si="5"/>
        <v>98.315312538624369</v>
      </c>
      <c r="H28" s="21">
        <f t="shared" si="5"/>
        <v>97.469526838754689</v>
      </c>
      <c r="I28" s="21">
        <f t="shared" si="5"/>
        <v>97.474220433093592</v>
      </c>
      <c r="J28" s="21">
        <f t="shared" si="5"/>
        <v>98.437815350869641</v>
      </c>
      <c r="K28" s="21">
        <f t="shared" si="5"/>
        <v>98.593173323487221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165.73426573426573</v>
      </c>
      <c r="D29" s="19">
        <f t="shared" si="5"/>
        <v>143.70629370629371</v>
      </c>
      <c r="E29" s="19">
        <f t="shared" si="5"/>
        <v>158.30419580419581</v>
      </c>
      <c r="F29" s="19">
        <f t="shared" si="5"/>
        <v>139.94755244755245</v>
      </c>
      <c r="G29" s="19">
        <f t="shared" si="5"/>
        <v>136.62587412587413</v>
      </c>
      <c r="H29" s="19">
        <f t="shared" si="5"/>
        <v>138.28671328671328</v>
      </c>
      <c r="I29" s="19">
        <f t="shared" si="5"/>
        <v>145.36713286713288</v>
      </c>
      <c r="J29" s="19">
        <f t="shared" si="5"/>
        <v>143.96853146853147</v>
      </c>
      <c r="K29" s="19">
        <f t="shared" si="5"/>
        <v>141.52097902097901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113.69808306709265</v>
      </c>
      <c r="D30" s="21">
        <f t="shared" si="5"/>
        <v>155.11182108626198</v>
      </c>
      <c r="E30" s="21">
        <f t="shared" si="5"/>
        <v>162.22044728434506</v>
      </c>
      <c r="F30" s="21">
        <f t="shared" si="5"/>
        <v>130.43130990415335</v>
      </c>
      <c r="G30" s="21">
        <f t="shared" si="5"/>
        <v>126.15814696485623</v>
      </c>
      <c r="H30" s="21">
        <f t="shared" si="5"/>
        <v>123.00319488817891</v>
      </c>
      <c r="I30" s="21">
        <f t="shared" si="5"/>
        <v>139.49680511182109</v>
      </c>
      <c r="J30" s="21">
        <f t="shared" si="5"/>
        <v>107.74760383386581</v>
      </c>
      <c r="K30" s="21">
        <f t="shared" si="5"/>
        <v>130.11182108626198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100.23364485981308</v>
      </c>
      <c r="D31" s="19">
        <f t="shared" si="5"/>
        <v>106.27826349110642</v>
      </c>
      <c r="E31" s="19">
        <f t="shared" si="5"/>
        <v>104.29605064817606</v>
      </c>
      <c r="F31" s="19">
        <f t="shared" si="5"/>
        <v>105.2733393628781</v>
      </c>
      <c r="G31" s="19">
        <f t="shared" si="5"/>
        <v>107.09225203497137</v>
      </c>
      <c r="H31" s="19">
        <f t="shared" si="5"/>
        <v>105.3160486383278</v>
      </c>
      <c r="I31" s="19">
        <f t="shared" si="5"/>
        <v>103.60767762033966</v>
      </c>
      <c r="J31" s="19">
        <f t="shared" si="5"/>
        <v>107.25052758516732</v>
      </c>
      <c r="K31" s="19">
        <f t="shared" si="5"/>
        <v>107.19776906843533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103.39506172839506</v>
      </c>
      <c r="D32" s="21">
        <f t="shared" si="5"/>
        <v>103.18930041152264</v>
      </c>
      <c r="E32" s="21">
        <f t="shared" si="5"/>
        <v>102.67489711934157</v>
      </c>
      <c r="F32" s="21">
        <f t="shared" si="5"/>
        <v>105.04115226337449</v>
      </c>
      <c r="G32" s="21">
        <f t="shared" si="5"/>
        <v>107.61316872427983</v>
      </c>
      <c r="H32" s="21">
        <f t="shared" si="5"/>
        <v>106.37860082304526</v>
      </c>
      <c r="I32" s="21">
        <f t="shared" si="5"/>
        <v>110.80246913580247</v>
      </c>
      <c r="J32" s="21">
        <f t="shared" si="5"/>
        <v>113.78600823045268</v>
      </c>
      <c r="K32" s="21">
        <f t="shared" si="5"/>
        <v>116.66666666666667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96.815000660240329</v>
      </c>
      <c r="D33" s="19">
        <f t="shared" si="5"/>
        <v>97.136141555526208</v>
      </c>
      <c r="E33" s="19">
        <f t="shared" si="5"/>
        <v>89.743562656807072</v>
      </c>
      <c r="F33" s="19">
        <f t="shared" si="5"/>
        <v>88.346494123861092</v>
      </c>
      <c r="G33" s="19">
        <f t="shared" si="5"/>
        <v>86.555394163475512</v>
      </c>
      <c r="H33" s="19">
        <f t="shared" si="5"/>
        <v>85.2127294335138</v>
      </c>
      <c r="I33" s="19">
        <f t="shared" si="5"/>
        <v>83.163871649280338</v>
      </c>
      <c r="J33" s="19">
        <f t="shared" si="5"/>
        <v>83.067740657599373</v>
      </c>
      <c r="K33" s="19">
        <f t="shared" si="5"/>
        <v>80.753202165588277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99.092196941224088</v>
      </c>
      <c r="D34" s="21">
        <f t="shared" si="5"/>
        <v>96.585619705686781</v>
      </c>
      <c r="E34" s="21">
        <f t="shared" si="5"/>
        <v>101.31544710746191</v>
      </c>
      <c r="F34" s="21">
        <f t="shared" si="5"/>
        <v>98.771285668854262</v>
      </c>
      <c r="G34" s="21">
        <f t="shared" si="5"/>
        <v>99.228078290786087</v>
      </c>
      <c r="H34" s="21">
        <f t="shared" si="5"/>
        <v>97.580155540778861</v>
      </c>
      <c r="I34" s="21">
        <f t="shared" si="5"/>
        <v>101.16800138772442</v>
      </c>
      <c r="J34" s="21">
        <f t="shared" si="5"/>
        <v>100.84130793026685</v>
      </c>
      <c r="K34" s="21">
        <f t="shared" si="5"/>
        <v>103.08768683685565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96.140791719016633</v>
      </c>
      <c r="D35" s="19">
        <f t="shared" si="5"/>
        <v>96.615223057738106</v>
      </c>
      <c r="E35" s="19">
        <f t="shared" si="5"/>
        <v>93.763009357361184</v>
      </c>
      <c r="F35" s="19">
        <f t="shared" si="5"/>
        <v>98.419187278489318</v>
      </c>
      <c r="G35" s="19">
        <f t="shared" si="5"/>
        <v>98.734224689181843</v>
      </c>
      <c r="H35" s="19">
        <f t="shared" si="5"/>
        <v>95.842631312468356</v>
      </c>
      <c r="I35" s="19">
        <f t="shared" si="5"/>
        <v>97.978509948056328</v>
      </c>
      <c r="J35" s="19">
        <f t="shared" si="5"/>
        <v>96.8515011157575</v>
      </c>
      <c r="K35" s="19">
        <f t="shared" si="5"/>
        <v>98.134153430719891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97.908396703174077</v>
      </c>
      <c r="D36" s="21">
        <f t="shared" si="5"/>
        <v>96.111722224879244</v>
      </c>
      <c r="E36" s="21">
        <f t="shared" si="5"/>
        <v>95.201428412007587</v>
      </c>
      <c r="F36" s="21">
        <f t="shared" si="5"/>
        <v>95.574473512203681</v>
      </c>
      <c r="G36" s="21">
        <f t="shared" si="5"/>
        <v>96.766942464967244</v>
      </c>
      <c r="H36" s="21">
        <f t="shared" si="5"/>
        <v>95.262805490458661</v>
      </c>
      <c r="I36" s="21">
        <f t="shared" si="5"/>
        <v>95.433385942257715</v>
      </c>
      <c r="J36" s="21">
        <f t="shared" si="5"/>
        <v>96.74063800277392</v>
      </c>
      <c r="K36" s="21">
        <f t="shared" si="5"/>
        <v>96.939117126596202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104.97362644939611</v>
      </c>
      <c r="D37" s="19">
        <f t="shared" si="5"/>
        <v>105.43846746112918</v>
      </c>
      <c r="E37" s="19">
        <f t="shared" si="5"/>
        <v>108.21544720118595</v>
      </c>
      <c r="F37" s="19">
        <f t="shared" si="5"/>
        <v>109.07158206828394</v>
      </c>
      <c r="G37" s="19">
        <f t="shared" si="5"/>
        <v>109.90530803617601</v>
      </c>
      <c r="H37" s="19">
        <f t="shared" si="5"/>
        <v>111.2665050161459</v>
      </c>
      <c r="I37" s="19">
        <f t="shared" si="5"/>
        <v>112.12436364472127</v>
      </c>
      <c r="J37" s="19">
        <f t="shared" si="5"/>
        <v>114.72839264988106</v>
      </c>
      <c r="K37" s="19">
        <f t="shared" si="5"/>
        <v>116.29184430986336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99.167221852098606</v>
      </c>
      <c r="D38" s="21">
        <f t="shared" si="5"/>
        <v>95.419720186542307</v>
      </c>
      <c r="E38" s="21">
        <f t="shared" si="5"/>
        <v>93.965134354874522</v>
      </c>
      <c r="F38" s="21">
        <f t="shared" si="5"/>
        <v>89.062846990894954</v>
      </c>
      <c r="G38" s="21">
        <f t="shared" si="5"/>
        <v>91.527870308683106</v>
      </c>
      <c r="H38" s="21">
        <f t="shared" si="5"/>
        <v>89.001776593382189</v>
      </c>
      <c r="I38" s="21">
        <f t="shared" si="5"/>
        <v>88.807461692205194</v>
      </c>
      <c r="J38" s="21">
        <f t="shared" si="5"/>
        <v>90.00111037086387</v>
      </c>
      <c r="K38" s="21">
        <f t="shared" si="5"/>
        <v>92.249611370197641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98.036626672024795</v>
      </c>
      <c r="D39" s="19">
        <f t="shared" si="5"/>
        <v>96.389000516677186</v>
      </c>
      <c r="E39" s="19">
        <f t="shared" si="5"/>
        <v>97.864400941500662</v>
      </c>
      <c r="F39" s="19">
        <f t="shared" si="5"/>
        <v>102.68098053849245</v>
      </c>
      <c r="G39" s="19">
        <f t="shared" si="5"/>
        <v>102.36523336586487</v>
      </c>
      <c r="H39" s="19">
        <f t="shared" si="5"/>
        <v>104.54101842815317</v>
      </c>
      <c r="I39" s="19">
        <f t="shared" si="5"/>
        <v>106.48716918307595</v>
      </c>
      <c r="J39" s="19">
        <f t="shared" si="5"/>
        <v>108.93277455651874</v>
      </c>
      <c r="K39" s="19">
        <f t="shared" si="5"/>
        <v>108.81221654515184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96.356275303643727</v>
      </c>
      <c r="D40" s="186">
        <f t="shared" si="5"/>
        <v>97.165991902834008</v>
      </c>
      <c r="E40" s="186">
        <f t="shared" si="5"/>
        <v>97.621457489878537</v>
      </c>
      <c r="F40" s="186">
        <f t="shared" si="5"/>
        <v>98.203441295546554</v>
      </c>
      <c r="G40" s="186">
        <f t="shared" si="5"/>
        <v>98.709514170040492</v>
      </c>
      <c r="H40" s="186">
        <f t="shared" si="5"/>
        <v>99.089068825910928</v>
      </c>
      <c r="I40" s="186">
        <f t="shared" si="5"/>
        <v>100.73380566801619</v>
      </c>
      <c r="J40" s="186">
        <f t="shared" si="5"/>
        <v>102.42914979757084</v>
      </c>
      <c r="K40" s="186">
        <f t="shared" si="5"/>
        <v>103.13765182186235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104.11089866156787</v>
      </c>
      <c r="D41" s="19">
        <f t="shared" si="5"/>
        <v>103.53728489483747</v>
      </c>
      <c r="E41" s="19">
        <f t="shared" si="5"/>
        <v>113.2887189292543</v>
      </c>
      <c r="F41" s="19">
        <f t="shared" si="5"/>
        <v>123.4225621414914</v>
      </c>
      <c r="G41" s="19">
        <f t="shared" si="5"/>
        <v>117.20841300191205</v>
      </c>
      <c r="H41" s="19">
        <f t="shared" si="5"/>
        <v>137.5717017208413</v>
      </c>
      <c r="I41" s="19">
        <f t="shared" si="5"/>
        <v>136.61567877629062</v>
      </c>
      <c r="J41" s="19">
        <f t="shared" si="5"/>
        <v>169.12045889101339</v>
      </c>
      <c r="K41" s="19">
        <f t="shared" si="5"/>
        <v>176.5774378585086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100.13717421124828</v>
      </c>
      <c r="D42" s="21">
        <f t="shared" si="5"/>
        <v>105.34979423868313</v>
      </c>
      <c r="E42" s="21">
        <f t="shared" si="5"/>
        <v>108.43621399176955</v>
      </c>
      <c r="F42" s="21">
        <f t="shared" si="5"/>
        <v>105.96707818930041</v>
      </c>
      <c r="G42" s="21">
        <f t="shared" si="5"/>
        <v>116.25514403292181</v>
      </c>
      <c r="H42" s="21">
        <f t="shared" si="5"/>
        <v>117.42112482853224</v>
      </c>
      <c r="I42" s="21">
        <f t="shared" si="5"/>
        <v>114.4718792866941</v>
      </c>
      <c r="J42" s="21">
        <f t="shared" si="5"/>
        <v>115.02057613168725</v>
      </c>
      <c r="K42" s="21">
        <f t="shared" si="5"/>
        <v>115.98079561042525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103.71799368642581</v>
      </c>
      <c r="D43" s="19">
        <f t="shared" si="5"/>
        <v>106.66432830585759</v>
      </c>
      <c r="E43" s="19">
        <f t="shared" si="5"/>
        <v>110.34724658014731</v>
      </c>
      <c r="F43" s="19">
        <f t="shared" si="5"/>
        <v>129.919326552087</v>
      </c>
      <c r="G43" s="19">
        <f t="shared" si="5"/>
        <v>118.4847421957208</v>
      </c>
      <c r="H43" s="19">
        <f t="shared" si="5"/>
        <v>120.51911609961417</v>
      </c>
      <c r="I43" s="19">
        <f t="shared" si="5"/>
        <v>121.22062434233602</v>
      </c>
      <c r="J43" s="19">
        <f t="shared" si="5"/>
        <v>121.60645387583304</v>
      </c>
      <c r="K43" s="19">
        <f t="shared" si="5"/>
        <v>114.87197474570326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87.27655099894848</v>
      </c>
      <c r="D44" s="21">
        <f t="shared" si="6"/>
        <v>78.759200841219766</v>
      </c>
      <c r="E44" s="21">
        <f t="shared" si="6"/>
        <v>79.600420609884338</v>
      </c>
      <c r="F44" s="21">
        <f t="shared" si="6"/>
        <v>86.715737819838765</v>
      </c>
      <c r="G44" s="21">
        <f t="shared" si="6"/>
        <v>91.657903960743084</v>
      </c>
      <c r="H44" s="21">
        <f t="shared" si="6"/>
        <v>85.839467227479844</v>
      </c>
      <c r="I44" s="21">
        <f t="shared" si="6"/>
        <v>93.936207500876264</v>
      </c>
      <c r="J44" s="21">
        <f t="shared" si="6"/>
        <v>95.162986330178754</v>
      </c>
      <c r="K44" s="21">
        <f t="shared" si="6"/>
        <v>96.705222572730463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100.26621030614186</v>
      </c>
      <c r="D45" s="19">
        <f t="shared" si="6"/>
        <v>95.892755276668566</v>
      </c>
      <c r="E45" s="19">
        <f t="shared" si="6"/>
        <v>95.189199467579385</v>
      </c>
      <c r="F45" s="19">
        <f t="shared" si="6"/>
        <v>94.903974139570266</v>
      </c>
      <c r="G45" s="19">
        <f t="shared" si="6"/>
        <v>95.379349686252141</v>
      </c>
      <c r="H45" s="19">
        <f t="shared" si="6"/>
        <v>99.980984978132724</v>
      </c>
      <c r="I45" s="19">
        <f t="shared" si="6"/>
        <v>101.42612664004564</v>
      </c>
      <c r="J45" s="19">
        <f t="shared" si="6"/>
        <v>100.76060087469101</v>
      </c>
      <c r="K45" s="19">
        <f t="shared" si="6"/>
        <v>100.89370602776194</v>
      </c>
      <c r="L45" s="154" t="s">
        <v>247</v>
      </c>
    </row>
    <row r="46" spans="1:12" s="64" customFormat="1" ht="20" customHeight="1">
      <c r="A46" s="340" t="s">
        <v>245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40" customFormat="1" ht="20.149999999999999" customHeight="1">
      <c r="A1" s="35" t="s">
        <v>0</v>
      </c>
    </row>
    <row r="2" spans="1:12" s="64" customFormat="1" ht="14.5" customHeight="1">
      <c r="A2" s="126"/>
    </row>
    <row r="3" spans="1:12" s="4" customFormat="1" ht="14.5" customHeight="1">
      <c r="A3" s="54" t="s">
        <v>184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33</v>
      </c>
      <c r="C6" s="336"/>
      <c r="D6" s="336"/>
      <c r="E6" s="336"/>
      <c r="F6" s="336"/>
      <c r="G6" s="336"/>
      <c r="H6" s="336"/>
      <c r="I6" s="336"/>
      <c r="J6" s="336"/>
      <c r="K6" s="336"/>
      <c r="L6" s="164"/>
    </row>
    <row r="7" spans="1:12">
      <c r="A7" s="7" t="s">
        <v>10</v>
      </c>
      <c r="B7" s="19">
        <f t="shared" ref="B7:K7" si="0">SUM(B9:B18,B20:B25)</f>
        <v>151053</v>
      </c>
      <c r="C7" s="19">
        <f t="shared" si="0"/>
        <v>152640</v>
      </c>
      <c r="D7" s="19">
        <f t="shared" si="0"/>
        <v>158493</v>
      </c>
      <c r="E7" s="19">
        <f t="shared" si="0"/>
        <v>161029</v>
      </c>
      <c r="F7" s="19">
        <f t="shared" si="0"/>
        <v>161330</v>
      </c>
      <c r="G7" s="19">
        <f t="shared" si="0"/>
        <v>164967</v>
      </c>
      <c r="H7" s="19">
        <f t="shared" si="0"/>
        <v>169261</v>
      </c>
      <c r="I7" s="19">
        <f t="shared" si="0"/>
        <v>173432</v>
      </c>
      <c r="J7" s="19">
        <f t="shared" si="0"/>
        <v>177884</v>
      </c>
      <c r="K7" s="19">
        <f t="shared" si="0"/>
        <v>184110</v>
      </c>
      <c r="L7" s="154">
        <f>K7-B7</f>
        <v>33057</v>
      </c>
    </row>
    <row r="8" spans="1:12">
      <c r="A8" s="44" t="s">
        <v>30</v>
      </c>
      <c r="B8" s="21">
        <f t="shared" ref="B8:K8" si="1">SUM(B9:B18)</f>
        <v>86586</v>
      </c>
      <c r="C8" s="21">
        <f t="shared" si="1"/>
        <v>87444</v>
      </c>
      <c r="D8" s="21">
        <f t="shared" si="1"/>
        <v>91237</v>
      </c>
      <c r="E8" s="21">
        <f t="shared" si="1"/>
        <v>92678</v>
      </c>
      <c r="F8" s="21">
        <f t="shared" si="1"/>
        <v>92611</v>
      </c>
      <c r="G8" s="21">
        <f t="shared" si="1"/>
        <v>94337</v>
      </c>
      <c r="H8" s="21">
        <f t="shared" si="1"/>
        <v>96746</v>
      </c>
      <c r="I8" s="21">
        <f t="shared" si="1"/>
        <v>99662</v>
      </c>
      <c r="J8" s="21">
        <f t="shared" si="1"/>
        <v>103592</v>
      </c>
      <c r="K8" s="21">
        <f t="shared" si="1"/>
        <v>108713</v>
      </c>
      <c r="L8" s="155">
        <f t="shared" ref="L8:L25" si="2">K8-B8</f>
        <v>22127</v>
      </c>
    </row>
    <row r="9" spans="1:12" s="15" customFormat="1">
      <c r="A9" s="68" t="s">
        <v>11</v>
      </c>
      <c r="B9" s="19">
        <v>6027</v>
      </c>
      <c r="C9" s="19">
        <v>6410</v>
      </c>
      <c r="D9" s="19">
        <v>6907</v>
      </c>
      <c r="E9" s="19">
        <v>7160</v>
      </c>
      <c r="F9" s="19">
        <v>7138</v>
      </c>
      <c r="G9" s="19">
        <v>7201</v>
      </c>
      <c r="H9" s="19">
        <v>7317</v>
      </c>
      <c r="I9" s="19">
        <v>7334</v>
      </c>
      <c r="J9" s="19">
        <v>7542</v>
      </c>
      <c r="K9" s="19">
        <v>8149</v>
      </c>
      <c r="L9" s="154">
        <f t="shared" si="2"/>
        <v>2122</v>
      </c>
    </row>
    <row r="10" spans="1:12" s="15" customFormat="1">
      <c r="A10" s="69" t="s">
        <v>12</v>
      </c>
      <c r="B10" s="21">
        <v>2385</v>
      </c>
      <c r="C10" s="21">
        <v>2916</v>
      </c>
      <c r="D10" s="21">
        <v>2510</v>
      </c>
      <c r="E10" s="21">
        <v>2662</v>
      </c>
      <c r="F10" s="21">
        <v>2561</v>
      </c>
      <c r="G10" s="21">
        <v>2439</v>
      </c>
      <c r="H10" s="21">
        <v>2409</v>
      </c>
      <c r="I10" s="21">
        <v>2479</v>
      </c>
      <c r="J10" s="21">
        <v>2142</v>
      </c>
      <c r="K10" s="21">
        <v>2317</v>
      </c>
      <c r="L10" s="155">
        <f t="shared" si="2"/>
        <v>-68</v>
      </c>
    </row>
    <row r="11" spans="1:12" s="15" customFormat="1">
      <c r="A11" s="68" t="s">
        <v>13</v>
      </c>
      <c r="B11" s="19">
        <v>11320</v>
      </c>
      <c r="C11" s="19">
        <v>11355</v>
      </c>
      <c r="D11" s="19">
        <v>11465</v>
      </c>
      <c r="E11" s="19">
        <v>11718</v>
      </c>
      <c r="F11" s="19">
        <v>11785</v>
      </c>
      <c r="G11" s="19">
        <v>12123</v>
      </c>
      <c r="H11" s="19">
        <v>12328</v>
      </c>
      <c r="I11" s="19">
        <v>13275</v>
      </c>
      <c r="J11" s="19">
        <v>12778</v>
      </c>
      <c r="K11" s="19">
        <v>13312</v>
      </c>
      <c r="L11" s="154">
        <f t="shared" si="2"/>
        <v>1992</v>
      </c>
    </row>
    <row r="12" spans="1:12" s="15" customFormat="1">
      <c r="A12" s="69" t="s">
        <v>14</v>
      </c>
      <c r="B12" s="21">
        <v>1077</v>
      </c>
      <c r="C12" s="21">
        <v>1182</v>
      </c>
      <c r="D12" s="21">
        <v>1069</v>
      </c>
      <c r="E12" s="21">
        <v>1045</v>
      </c>
      <c r="F12" s="21">
        <v>1113</v>
      </c>
      <c r="G12" s="21">
        <v>1107</v>
      </c>
      <c r="H12" s="21">
        <v>987</v>
      </c>
      <c r="I12" s="21">
        <v>1121</v>
      </c>
      <c r="J12" s="21">
        <v>1159</v>
      </c>
      <c r="K12" s="21">
        <v>1139</v>
      </c>
      <c r="L12" s="155">
        <f t="shared" si="2"/>
        <v>62</v>
      </c>
    </row>
    <row r="13" spans="1:12" s="15" customFormat="1">
      <c r="A13" s="68" t="s">
        <v>15</v>
      </c>
      <c r="B13" s="19">
        <v>40551</v>
      </c>
      <c r="C13" s="19">
        <v>38732</v>
      </c>
      <c r="D13" s="19">
        <v>40900</v>
      </c>
      <c r="E13" s="19">
        <v>40219</v>
      </c>
      <c r="F13" s="19">
        <v>39804</v>
      </c>
      <c r="G13" s="19">
        <v>39464</v>
      </c>
      <c r="H13" s="19">
        <v>39546</v>
      </c>
      <c r="I13" s="19">
        <v>39863</v>
      </c>
      <c r="J13" s="19">
        <v>41463</v>
      </c>
      <c r="K13" s="19">
        <v>43011</v>
      </c>
      <c r="L13" s="154">
        <f t="shared" si="2"/>
        <v>2460</v>
      </c>
    </row>
    <row r="14" spans="1:12" s="15" customFormat="1">
      <c r="A14" s="69" t="s">
        <v>16</v>
      </c>
      <c r="B14" s="21">
        <v>3824</v>
      </c>
      <c r="C14" s="21">
        <v>3640</v>
      </c>
      <c r="D14" s="21">
        <v>3784</v>
      </c>
      <c r="E14" s="21">
        <v>3720</v>
      </c>
      <c r="F14" s="21">
        <v>3947</v>
      </c>
      <c r="G14" s="21">
        <v>4345</v>
      </c>
      <c r="H14" s="21">
        <v>4613</v>
      </c>
      <c r="I14" s="21">
        <v>4580</v>
      </c>
      <c r="J14" s="21">
        <v>4975</v>
      </c>
      <c r="K14" s="21">
        <v>5734</v>
      </c>
      <c r="L14" s="155">
        <f t="shared" si="2"/>
        <v>1910</v>
      </c>
    </row>
    <row r="15" spans="1:12" s="15" customFormat="1">
      <c r="A15" s="68" t="s">
        <v>17</v>
      </c>
      <c r="B15" s="19">
        <v>419</v>
      </c>
      <c r="C15" s="19">
        <v>539</v>
      </c>
      <c r="D15" s="19">
        <v>384</v>
      </c>
      <c r="E15" s="19">
        <v>429</v>
      </c>
      <c r="F15" s="19">
        <v>441</v>
      </c>
      <c r="G15" s="19">
        <v>410</v>
      </c>
      <c r="H15" s="19">
        <v>414</v>
      </c>
      <c r="I15" s="19">
        <v>414</v>
      </c>
      <c r="J15" s="19">
        <v>495</v>
      </c>
      <c r="K15" s="19">
        <v>427</v>
      </c>
      <c r="L15" s="154">
        <f t="shared" si="2"/>
        <v>8</v>
      </c>
    </row>
    <row r="16" spans="1:12" s="15" customFormat="1">
      <c r="A16" s="69" t="s">
        <v>18</v>
      </c>
      <c r="B16" s="21">
        <v>2878</v>
      </c>
      <c r="C16" s="21">
        <v>2894</v>
      </c>
      <c r="D16" s="21">
        <v>3019</v>
      </c>
      <c r="E16" s="21">
        <v>3191</v>
      </c>
      <c r="F16" s="21">
        <v>3079</v>
      </c>
      <c r="G16" s="21">
        <v>3537</v>
      </c>
      <c r="H16" s="21">
        <v>4064</v>
      </c>
      <c r="I16" s="21">
        <v>4241</v>
      </c>
      <c r="J16" s="21">
        <v>4479</v>
      </c>
      <c r="K16" s="21">
        <v>4697</v>
      </c>
      <c r="L16" s="155">
        <f t="shared" si="2"/>
        <v>1819</v>
      </c>
    </row>
    <row r="17" spans="1:12" s="15" customFormat="1">
      <c r="A17" s="68" t="s">
        <v>19</v>
      </c>
      <c r="B17" s="19">
        <v>16729</v>
      </c>
      <c r="C17" s="19">
        <v>18515</v>
      </c>
      <c r="D17" s="19">
        <v>19811</v>
      </c>
      <c r="E17" s="19">
        <v>21189</v>
      </c>
      <c r="F17" s="19">
        <v>21442</v>
      </c>
      <c r="G17" s="19">
        <v>22402</v>
      </c>
      <c r="H17" s="19">
        <v>23548</v>
      </c>
      <c r="I17" s="19">
        <v>24769</v>
      </c>
      <c r="J17" s="19">
        <v>26816</v>
      </c>
      <c r="K17" s="19">
        <v>28056</v>
      </c>
      <c r="L17" s="154">
        <f t="shared" si="2"/>
        <v>11327</v>
      </c>
    </row>
    <row r="18" spans="1:12" s="15" customFormat="1">
      <c r="A18" s="69" t="s">
        <v>20</v>
      </c>
      <c r="B18" s="21">
        <v>1376</v>
      </c>
      <c r="C18" s="21">
        <v>1261</v>
      </c>
      <c r="D18" s="21">
        <v>1388</v>
      </c>
      <c r="E18" s="21">
        <v>1345</v>
      </c>
      <c r="F18" s="21">
        <v>1301</v>
      </c>
      <c r="G18" s="21">
        <v>1309</v>
      </c>
      <c r="H18" s="21">
        <v>1520</v>
      </c>
      <c r="I18" s="21">
        <v>1586</v>
      </c>
      <c r="J18" s="21">
        <v>1743</v>
      </c>
      <c r="K18" s="21">
        <v>1871</v>
      </c>
      <c r="L18" s="155">
        <f t="shared" si="2"/>
        <v>495</v>
      </c>
    </row>
    <row r="19" spans="1:12">
      <c r="A19" s="43" t="s">
        <v>31</v>
      </c>
      <c r="B19" s="19">
        <f t="shared" ref="B19:K19" si="3">SUM(B20:B25)</f>
        <v>64467</v>
      </c>
      <c r="C19" s="19">
        <f t="shared" si="3"/>
        <v>65196</v>
      </c>
      <c r="D19" s="19">
        <f t="shared" si="3"/>
        <v>67256</v>
      </c>
      <c r="E19" s="19">
        <f t="shared" si="3"/>
        <v>68351</v>
      </c>
      <c r="F19" s="19">
        <f t="shared" si="3"/>
        <v>68719</v>
      </c>
      <c r="G19" s="19">
        <f t="shared" si="3"/>
        <v>70630</v>
      </c>
      <c r="H19" s="19">
        <f t="shared" si="3"/>
        <v>72515</v>
      </c>
      <c r="I19" s="19">
        <f t="shared" si="3"/>
        <v>73770</v>
      </c>
      <c r="J19" s="19">
        <f t="shared" si="3"/>
        <v>74292</v>
      </c>
      <c r="K19" s="19">
        <f t="shared" si="3"/>
        <v>75397</v>
      </c>
      <c r="L19" s="154">
        <f t="shared" si="2"/>
        <v>10930</v>
      </c>
    </row>
    <row r="20" spans="1:12" s="15" customFormat="1">
      <c r="A20" s="69" t="s">
        <v>21</v>
      </c>
      <c r="B20" s="21">
        <v>5428</v>
      </c>
      <c r="C20" s="21">
        <v>5158</v>
      </c>
      <c r="D20" s="21">
        <v>5011</v>
      </c>
      <c r="E20" s="21">
        <v>5207</v>
      </c>
      <c r="F20" s="21">
        <v>5233</v>
      </c>
      <c r="G20" s="21">
        <v>5381</v>
      </c>
      <c r="H20" s="21">
        <v>5571</v>
      </c>
      <c r="I20" s="21">
        <v>5839</v>
      </c>
      <c r="J20" s="21">
        <v>6122</v>
      </c>
      <c r="K20" s="21">
        <v>6272</v>
      </c>
      <c r="L20" s="155">
        <f t="shared" si="2"/>
        <v>844</v>
      </c>
    </row>
    <row r="21" spans="1:12" s="15" customFormat="1">
      <c r="A21" s="68" t="s">
        <v>22</v>
      </c>
      <c r="B21" s="19">
        <v>10771</v>
      </c>
      <c r="C21" s="19">
        <v>10421</v>
      </c>
      <c r="D21" s="19">
        <v>11984</v>
      </c>
      <c r="E21" s="19">
        <v>11617</v>
      </c>
      <c r="F21" s="19">
        <v>10933</v>
      </c>
      <c r="G21" s="19">
        <v>12616</v>
      </c>
      <c r="H21" s="19">
        <v>12231</v>
      </c>
      <c r="I21" s="19">
        <v>11911</v>
      </c>
      <c r="J21" s="19">
        <v>11398</v>
      </c>
      <c r="K21" s="19">
        <v>11546</v>
      </c>
      <c r="L21" s="154">
        <f t="shared" si="2"/>
        <v>775</v>
      </c>
    </row>
    <row r="22" spans="1:12" s="15" customFormat="1">
      <c r="A22" s="69" t="s">
        <v>32</v>
      </c>
      <c r="B22" s="21">
        <v>7159</v>
      </c>
      <c r="C22" s="21">
        <v>8169</v>
      </c>
      <c r="D22" s="21">
        <v>8226</v>
      </c>
      <c r="E22" s="21">
        <v>8505</v>
      </c>
      <c r="F22" s="21">
        <v>8722</v>
      </c>
      <c r="G22" s="21">
        <v>9036</v>
      </c>
      <c r="H22" s="21">
        <v>9370</v>
      </c>
      <c r="I22" s="21">
        <v>9504</v>
      </c>
      <c r="J22" s="21">
        <v>9595</v>
      </c>
      <c r="K22" s="21">
        <v>9921</v>
      </c>
      <c r="L22" s="155">
        <f t="shared" si="2"/>
        <v>2762</v>
      </c>
    </row>
    <row r="23" spans="1:12" s="15" customFormat="1">
      <c r="A23" s="68" t="s">
        <v>23</v>
      </c>
      <c r="B23" s="19">
        <v>18715</v>
      </c>
      <c r="C23" s="19">
        <v>19497</v>
      </c>
      <c r="D23" s="19">
        <v>20269</v>
      </c>
      <c r="E23" s="19">
        <v>21094</v>
      </c>
      <c r="F23" s="19">
        <v>21610</v>
      </c>
      <c r="G23" s="19">
        <v>21971</v>
      </c>
      <c r="H23" s="19">
        <v>22439</v>
      </c>
      <c r="I23" s="19">
        <v>23386</v>
      </c>
      <c r="J23" s="19">
        <v>23445</v>
      </c>
      <c r="K23" s="19">
        <v>24077</v>
      </c>
      <c r="L23" s="154">
        <f t="shared" si="2"/>
        <v>5362</v>
      </c>
    </row>
    <row r="24" spans="1:12" s="15" customFormat="1">
      <c r="A24" s="69" t="s">
        <v>24</v>
      </c>
      <c r="B24" s="21">
        <v>7151</v>
      </c>
      <c r="C24" s="21">
        <v>7143</v>
      </c>
      <c r="D24" s="21">
        <v>7324</v>
      </c>
      <c r="E24" s="21">
        <v>7334</v>
      </c>
      <c r="F24" s="21">
        <v>7623</v>
      </c>
      <c r="G24" s="21">
        <v>7033</v>
      </c>
      <c r="H24" s="21">
        <v>7894</v>
      </c>
      <c r="I24" s="21">
        <v>7955</v>
      </c>
      <c r="J24" s="21">
        <v>8331</v>
      </c>
      <c r="K24" s="21">
        <v>8065</v>
      </c>
      <c r="L24" s="155">
        <f t="shared" si="2"/>
        <v>914</v>
      </c>
    </row>
    <row r="25" spans="1:12" s="15" customFormat="1">
      <c r="A25" s="68" t="s">
        <v>25</v>
      </c>
      <c r="B25" s="19">
        <v>15243</v>
      </c>
      <c r="C25" s="19">
        <v>14808</v>
      </c>
      <c r="D25" s="19">
        <v>14442</v>
      </c>
      <c r="E25" s="19">
        <v>14594</v>
      </c>
      <c r="F25" s="19">
        <v>14598</v>
      </c>
      <c r="G25" s="19">
        <v>14593</v>
      </c>
      <c r="H25" s="19">
        <v>15010</v>
      </c>
      <c r="I25" s="19">
        <v>15175</v>
      </c>
      <c r="J25" s="19">
        <v>15401</v>
      </c>
      <c r="K25" s="19">
        <v>15516</v>
      </c>
      <c r="L25" s="154">
        <f t="shared" si="2"/>
        <v>273</v>
      </c>
    </row>
    <row r="26" spans="1:12">
      <c r="A26" s="53"/>
      <c r="B26" s="341" t="s">
        <v>226</v>
      </c>
      <c r="C26" s="341"/>
      <c r="D26" s="341"/>
      <c r="E26" s="341"/>
      <c r="F26" s="341"/>
      <c r="G26" s="341"/>
      <c r="H26" s="341"/>
      <c r="I26" s="341"/>
      <c r="J26" s="341"/>
      <c r="K26" s="341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101.05062461520129</v>
      </c>
      <c r="D27" s="19">
        <f t="shared" si="4"/>
        <v>104.92542352684157</v>
      </c>
      <c r="E27" s="19">
        <f t="shared" si="4"/>
        <v>106.60430444943165</v>
      </c>
      <c r="F27" s="19">
        <f t="shared" si="4"/>
        <v>106.80357225609555</v>
      </c>
      <c r="G27" s="19">
        <f t="shared" si="4"/>
        <v>109.21133641834324</v>
      </c>
      <c r="H27" s="19">
        <f t="shared" si="4"/>
        <v>112.054047254937</v>
      </c>
      <c r="I27" s="19">
        <f t="shared" si="4"/>
        <v>114.815329718708</v>
      </c>
      <c r="J27" s="19">
        <f t="shared" si="4"/>
        <v>117.76263960331804</v>
      </c>
      <c r="K27" s="19">
        <f t="shared" si="4"/>
        <v>121.88437171059165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100.99092232000554</v>
      </c>
      <c r="D28" s="21">
        <f t="shared" si="5"/>
        <v>105.37153812394614</v>
      </c>
      <c r="E28" s="21">
        <f t="shared" si="5"/>
        <v>107.03577945626314</v>
      </c>
      <c r="F28" s="21">
        <f t="shared" si="5"/>
        <v>106.95839974129767</v>
      </c>
      <c r="G28" s="21">
        <f t="shared" si="5"/>
        <v>108.95179359249764</v>
      </c>
      <c r="H28" s="21">
        <f t="shared" si="5"/>
        <v>111.73399856789781</v>
      </c>
      <c r="I28" s="21">
        <f t="shared" si="5"/>
        <v>115.101748550574</v>
      </c>
      <c r="J28" s="21">
        <f t="shared" si="5"/>
        <v>119.64058854780218</v>
      </c>
      <c r="K28" s="21">
        <f t="shared" si="5"/>
        <v>125.55493959762548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106.35473701675792</v>
      </c>
      <c r="D29" s="19">
        <f t="shared" si="5"/>
        <v>114.60096233615397</v>
      </c>
      <c r="E29" s="19">
        <f t="shared" si="5"/>
        <v>118.79873900779825</v>
      </c>
      <c r="F29" s="19">
        <f t="shared" si="5"/>
        <v>118.43371494939439</v>
      </c>
      <c r="G29" s="19">
        <f t="shared" si="5"/>
        <v>119.47901111664177</v>
      </c>
      <c r="H29" s="19">
        <f t="shared" si="5"/>
        <v>121.40368342458935</v>
      </c>
      <c r="I29" s="19">
        <f t="shared" si="5"/>
        <v>121.6857474697196</v>
      </c>
      <c r="J29" s="19">
        <f t="shared" si="5"/>
        <v>125.13688402190144</v>
      </c>
      <c r="K29" s="19">
        <f t="shared" si="5"/>
        <v>135.20822963331673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122.26415094339623</v>
      </c>
      <c r="D30" s="21">
        <f t="shared" si="5"/>
        <v>105.24109014675052</v>
      </c>
      <c r="E30" s="21">
        <f t="shared" si="5"/>
        <v>111.61425576519916</v>
      </c>
      <c r="F30" s="21">
        <f t="shared" si="5"/>
        <v>107.37945492662473</v>
      </c>
      <c r="G30" s="21">
        <f t="shared" si="5"/>
        <v>102.26415094339623</v>
      </c>
      <c r="H30" s="21">
        <f t="shared" si="5"/>
        <v>101.00628930817611</v>
      </c>
      <c r="I30" s="21">
        <f t="shared" si="5"/>
        <v>103.9412997903564</v>
      </c>
      <c r="J30" s="21">
        <f t="shared" si="5"/>
        <v>89.811320754716988</v>
      </c>
      <c r="K30" s="21">
        <f t="shared" si="5"/>
        <v>97.148846960167717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100.30918727915194</v>
      </c>
      <c r="D31" s="19">
        <f t="shared" si="5"/>
        <v>101.28091872791519</v>
      </c>
      <c r="E31" s="19">
        <f t="shared" si="5"/>
        <v>103.51590106007068</v>
      </c>
      <c r="F31" s="19">
        <f t="shared" si="5"/>
        <v>104.10777385159011</v>
      </c>
      <c r="G31" s="19">
        <f t="shared" si="5"/>
        <v>107.09363957597174</v>
      </c>
      <c r="H31" s="19">
        <f t="shared" si="5"/>
        <v>108.90459363957598</v>
      </c>
      <c r="I31" s="19">
        <f t="shared" si="5"/>
        <v>117.27031802120142</v>
      </c>
      <c r="J31" s="19">
        <f t="shared" si="5"/>
        <v>112.87985865724382</v>
      </c>
      <c r="K31" s="19">
        <f t="shared" si="5"/>
        <v>117.59717314487632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109.74930362116991</v>
      </c>
      <c r="D32" s="21">
        <f t="shared" si="5"/>
        <v>99.257195914577537</v>
      </c>
      <c r="E32" s="21">
        <f t="shared" si="5"/>
        <v>97.028783658310118</v>
      </c>
      <c r="F32" s="21">
        <f t="shared" si="5"/>
        <v>103.34261838440112</v>
      </c>
      <c r="G32" s="21">
        <f t="shared" si="5"/>
        <v>102.78551532033426</v>
      </c>
      <c r="H32" s="21">
        <f t="shared" si="5"/>
        <v>91.64345403899722</v>
      </c>
      <c r="I32" s="21">
        <f t="shared" si="5"/>
        <v>104.08542246982358</v>
      </c>
      <c r="J32" s="21">
        <f t="shared" si="5"/>
        <v>107.61374187558032</v>
      </c>
      <c r="K32" s="21">
        <f t="shared" si="5"/>
        <v>105.75673166202414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95.514290646346581</v>
      </c>
      <c r="D33" s="19">
        <f t="shared" si="5"/>
        <v>100.86064462035462</v>
      </c>
      <c r="E33" s="19">
        <f t="shared" si="5"/>
        <v>99.181277896969249</v>
      </c>
      <c r="F33" s="19">
        <f t="shared" si="5"/>
        <v>98.157875268180803</v>
      </c>
      <c r="G33" s="19">
        <f t="shared" si="5"/>
        <v>97.319424921703529</v>
      </c>
      <c r="H33" s="19">
        <f t="shared" si="5"/>
        <v>97.5216394170304</v>
      </c>
      <c r="I33" s="19">
        <f t="shared" si="5"/>
        <v>98.303371063598931</v>
      </c>
      <c r="J33" s="19">
        <f t="shared" si="5"/>
        <v>102.24901975290375</v>
      </c>
      <c r="K33" s="19">
        <f t="shared" si="5"/>
        <v>106.06643485980617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95.188284518828453</v>
      </c>
      <c r="D34" s="21">
        <f t="shared" si="5"/>
        <v>98.953974895397494</v>
      </c>
      <c r="E34" s="21">
        <f t="shared" si="5"/>
        <v>97.280334728033466</v>
      </c>
      <c r="F34" s="21">
        <f t="shared" si="5"/>
        <v>103.21652719665272</v>
      </c>
      <c r="G34" s="21">
        <f t="shared" si="5"/>
        <v>113.62447698744769</v>
      </c>
      <c r="H34" s="21">
        <f t="shared" si="5"/>
        <v>120.63284518828452</v>
      </c>
      <c r="I34" s="21">
        <f t="shared" si="5"/>
        <v>119.76987447698745</v>
      </c>
      <c r="J34" s="21">
        <f t="shared" si="5"/>
        <v>130.09937238493723</v>
      </c>
      <c r="K34" s="21">
        <f t="shared" si="5"/>
        <v>149.94769874476987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128.63961813842482</v>
      </c>
      <c r="D35" s="19">
        <f t="shared" si="5"/>
        <v>91.646778042959426</v>
      </c>
      <c r="E35" s="19">
        <f t="shared" si="5"/>
        <v>102.38663484486874</v>
      </c>
      <c r="F35" s="19">
        <f t="shared" si="5"/>
        <v>105.25059665871122</v>
      </c>
      <c r="G35" s="19">
        <f t="shared" si="5"/>
        <v>97.85202863961814</v>
      </c>
      <c r="H35" s="19">
        <f t="shared" si="5"/>
        <v>98.806682577565638</v>
      </c>
      <c r="I35" s="19">
        <f t="shared" si="5"/>
        <v>98.806682577565638</v>
      </c>
      <c r="J35" s="19">
        <f t="shared" si="5"/>
        <v>118.13842482100239</v>
      </c>
      <c r="K35" s="19">
        <f t="shared" si="5"/>
        <v>101.90930787589498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100.55594162612925</v>
      </c>
      <c r="D36" s="21">
        <f t="shared" si="5"/>
        <v>104.89923558026408</v>
      </c>
      <c r="E36" s="21">
        <f t="shared" si="5"/>
        <v>110.87560806115359</v>
      </c>
      <c r="F36" s="21">
        <f t="shared" si="5"/>
        <v>106.98401667824878</v>
      </c>
      <c r="G36" s="21">
        <f t="shared" si="5"/>
        <v>122.89784572619875</v>
      </c>
      <c r="H36" s="21">
        <f t="shared" si="5"/>
        <v>141.20917303683115</v>
      </c>
      <c r="I36" s="21">
        <f t="shared" si="5"/>
        <v>147.35927727588603</v>
      </c>
      <c r="J36" s="21">
        <f t="shared" si="5"/>
        <v>155.62890896455872</v>
      </c>
      <c r="K36" s="21">
        <f t="shared" si="5"/>
        <v>163.20361362056985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110.67607149261761</v>
      </c>
      <c r="D37" s="19">
        <f t="shared" si="5"/>
        <v>118.4230976149202</v>
      </c>
      <c r="E37" s="19">
        <f t="shared" si="5"/>
        <v>126.66029051347958</v>
      </c>
      <c r="F37" s="19">
        <f t="shared" si="5"/>
        <v>128.1726343475402</v>
      </c>
      <c r="G37" s="19">
        <f t="shared" si="5"/>
        <v>133.9111722159125</v>
      </c>
      <c r="H37" s="19">
        <f t="shared" si="5"/>
        <v>140.76155179628191</v>
      </c>
      <c r="I37" s="19">
        <f t="shared" si="5"/>
        <v>148.06025464761791</v>
      </c>
      <c r="J37" s="19">
        <f t="shared" si="5"/>
        <v>160.29649112319925</v>
      </c>
      <c r="K37" s="19">
        <f t="shared" si="5"/>
        <v>167.70876920318011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91.642441860465112</v>
      </c>
      <c r="D38" s="21">
        <f t="shared" si="5"/>
        <v>100.87209302325581</v>
      </c>
      <c r="E38" s="21">
        <f t="shared" si="5"/>
        <v>97.747093023255815</v>
      </c>
      <c r="F38" s="21">
        <f t="shared" si="5"/>
        <v>94.549418604651166</v>
      </c>
      <c r="G38" s="21">
        <f t="shared" si="5"/>
        <v>95.130813953488371</v>
      </c>
      <c r="H38" s="21">
        <f t="shared" si="5"/>
        <v>110.46511627906976</v>
      </c>
      <c r="I38" s="21">
        <f t="shared" si="5"/>
        <v>115.26162790697674</v>
      </c>
      <c r="J38" s="21">
        <f t="shared" si="5"/>
        <v>126.67151162790698</v>
      </c>
      <c r="K38" s="21">
        <f t="shared" si="5"/>
        <v>135.97383720930233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101.13081111266229</v>
      </c>
      <c r="D39" s="19">
        <f t="shared" si="5"/>
        <v>104.32624443513735</v>
      </c>
      <c r="E39" s="19">
        <f t="shared" si="5"/>
        <v>106.02478787596755</v>
      </c>
      <c r="F39" s="19">
        <f t="shared" si="5"/>
        <v>106.59562256658445</v>
      </c>
      <c r="G39" s="19">
        <f t="shared" si="5"/>
        <v>109.55992988660866</v>
      </c>
      <c r="H39" s="19">
        <f t="shared" si="5"/>
        <v>112.48390649479579</v>
      </c>
      <c r="I39" s="19">
        <f t="shared" si="5"/>
        <v>114.43063893154637</v>
      </c>
      <c r="J39" s="19">
        <f t="shared" si="5"/>
        <v>115.24035553073665</v>
      </c>
      <c r="K39" s="19">
        <f t="shared" si="5"/>
        <v>116.95441078381187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95.025792188651437</v>
      </c>
      <c r="D40" s="186">
        <f t="shared" si="5"/>
        <v>92.317612380250551</v>
      </c>
      <c r="E40" s="186">
        <f t="shared" si="5"/>
        <v>95.928518791451737</v>
      </c>
      <c r="F40" s="186">
        <f t="shared" si="5"/>
        <v>96.4075165806927</v>
      </c>
      <c r="G40" s="186">
        <f t="shared" si="5"/>
        <v>99.134119380987471</v>
      </c>
      <c r="H40" s="186">
        <f t="shared" si="5"/>
        <v>102.63448784082534</v>
      </c>
      <c r="I40" s="186">
        <f t="shared" si="5"/>
        <v>107.57184966838615</v>
      </c>
      <c r="J40" s="186">
        <f t="shared" si="5"/>
        <v>112.7855563743552</v>
      </c>
      <c r="K40" s="186">
        <f t="shared" si="5"/>
        <v>115.54900515843774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96.750533840868997</v>
      </c>
      <c r="D41" s="19">
        <f t="shared" si="5"/>
        <v>111.26172128864543</v>
      </c>
      <c r="E41" s="19">
        <f t="shared" si="5"/>
        <v>107.85442391607093</v>
      </c>
      <c r="F41" s="19">
        <f t="shared" si="5"/>
        <v>101.50403862222635</v>
      </c>
      <c r="G41" s="19">
        <f t="shared" si="5"/>
        <v>117.12932875313341</v>
      </c>
      <c r="H41" s="19">
        <f t="shared" si="5"/>
        <v>113.55491597808931</v>
      </c>
      <c r="I41" s="19">
        <f t="shared" si="5"/>
        <v>110.58397548974096</v>
      </c>
      <c r="J41" s="19">
        <f t="shared" si="5"/>
        <v>105.82118651935754</v>
      </c>
      <c r="K41" s="19">
        <f t="shared" si="5"/>
        <v>107.19524649521864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114.10811565861154</v>
      </c>
      <c r="D42" s="21">
        <f t="shared" si="5"/>
        <v>114.90431624528566</v>
      </c>
      <c r="E42" s="21">
        <f t="shared" si="5"/>
        <v>118.80150859058527</v>
      </c>
      <c r="F42" s="21">
        <f t="shared" si="5"/>
        <v>121.83265819248498</v>
      </c>
      <c r="G42" s="21">
        <f t="shared" si="5"/>
        <v>126.2187456348652</v>
      </c>
      <c r="H42" s="21">
        <f t="shared" si="5"/>
        <v>130.88420170414864</v>
      </c>
      <c r="I42" s="21">
        <f t="shared" si="5"/>
        <v>132.75597150440007</v>
      </c>
      <c r="J42" s="21">
        <f t="shared" si="5"/>
        <v>134.02709875680961</v>
      </c>
      <c r="K42" s="21">
        <f t="shared" si="5"/>
        <v>138.58080737533174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104.17846647074539</v>
      </c>
      <c r="D43" s="19">
        <f t="shared" si="5"/>
        <v>108.30349986641731</v>
      </c>
      <c r="E43" s="19">
        <f t="shared" si="5"/>
        <v>112.71172855997862</v>
      </c>
      <c r="F43" s="19">
        <f t="shared" si="5"/>
        <v>115.46887523376971</v>
      </c>
      <c r="G43" s="19">
        <f t="shared" si="5"/>
        <v>117.39780924392198</v>
      </c>
      <c r="H43" s="19">
        <f t="shared" si="5"/>
        <v>119.8984771573604</v>
      </c>
      <c r="I43" s="19">
        <f t="shared" si="5"/>
        <v>124.95858936681806</v>
      </c>
      <c r="J43" s="19">
        <f t="shared" si="5"/>
        <v>125.27384450975154</v>
      </c>
      <c r="K43" s="19">
        <f t="shared" si="5"/>
        <v>128.65081485439487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99.888127534610547</v>
      </c>
      <c r="D44" s="21">
        <f t="shared" si="6"/>
        <v>102.41924206404698</v>
      </c>
      <c r="E44" s="21">
        <f t="shared" si="6"/>
        <v>102.5590826457838</v>
      </c>
      <c r="F44" s="21">
        <f t="shared" si="6"/>
        <v>106.60047545797791</v>
      </c>
      <c r="G44" s="21">
        <f t="shared" si="6"/>
        <v>98.349881135505527</v>
      </c>
      <c r="H44" s="21">
        <f t="shared" si="6"/>
        <v>110.39015522304572</v>
      </c>
      <c r="I44" s="21">
        <f t="shared" si="6"/>
        <v>111.24318277164033</v>
      </c>
      <c r="J44" s="21">
        <f t="shared" si="6"/>
        <v>116.50118864494476</v>
      </c>
      <c r="K44" s="21">
        <f t="shared" si="6"/>
        <v>112.78142917074535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97.146231056878563</v>
      </c>
      <c r="D45" s="19">
        <f t="shared" si="6"/>
        <v>94.745128911631568</v>
      </c>
      <c r="E45" s="19">
        <f t="shared" si="6"/>
        <v>95.742307944630326</v>
      </c>
      <c r="F45" s="19">
        <f t="shared" si="6"/>
        <v>95.768549498130284</v>
      </c>
      <c r="G45" s="19">
        <f t="shared" si="6"/>
        <v>95.735747556255333</v>
      </c>
      <c r="H45" s="19">
        <f t="shared" si="6"/>
        <v>98.471429508626912</v>
      </c>
      <c r="I45" s="19">
        <f t="shared" si="6"/>
        <v>99.553893590500564</v>
      </c>
      <c r="J45" s="19">
        <f t="shared" si="6"/>
        <v>101.0365413632487</v>
      </c>
      <c r="K45" s="19">
        <f t="shared" si="6"/>
        <v>101.79098602637276</v>
      </c>
      <c r="L45" s="154" t="s">
        <v>247</v>
      </c>
    </row>
    <row r="46" spans="1:12" s="64" customFormat="1" ht="20" customHeight="1">
      <c r="A46" s="340" t="s">
        <v>245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40" customFormat="1" ht="20.149999999999999" customHeight="1">
      <c r="A1" s="35" t="s">
        <v>0</v>
      </c>
    </row>
    <row r="2" spans="1:12" s="64" customFormat="1" ht="14.5" customHeight="1">
      <c r="A2" s="126"/>
    </row>
    <row r="3" spans="1:12" s="4" customFormat="1" ht="14.5" customHeight="1">
      <c r="A3" s="54" t="s">
        <v>230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33</v>
      </c>
      <c r="C6" s="336"/>
      <c r="D6" s="336"/>
      <c r="E6" s="336"/>
      <c r="F6" s="336"/>
      <c r="G6" s="336"/>
      <c r="H6" s="336"/>
      <c r="I6" s="336"/>
      <c r="J6" s="336"/>
      <c r="K6" s="336"/>
      <c r="L6" s="164"/>
    </row>
    <row r="7" spans="1:12">
      <c r="A7" s="7" t="s">
        <v>10</v>
      </c>
      <c r="B7" s="19">
        <f t="shared" ref="B7:K7" si="0">SUM(B9:B18,B20:B25)</f>
        <v>241591</v>
      </c>
      <c r="C7" s="19">
        <f t="shared" si="0"/>
        <v>253327</v>
      </c>
      <c r="D7" s="19">
        <f t="shared" si="0"/>
        <v>272871</v>
      </c>
      <c r="E7" s="19">
        <f t="shared" si="0"/>
        <v>272394</v>
      </c>
      <c r="F7" s="19">
        <f t="shared" si="0"/>
        <v>283571</v>
      </c>
      <c r="G7" s="19">
        <f t="shared" si="0"/>
        <v>300233</v>
      </c>
      <c r="H7" s="19">
        <f t="shared" si="0"/>
        <v>306034</v>
      </c>
      <c r="I7" s="19">
        <f t="shared" si="0"/>
        <v>317166</v>
      </c>
      <c r="J7" s="19">
        <f t="shared" si="0"/>
        <v>320021</v>
      </c>
      <c r="K7" s="19">
        <f t="shared" si="0"/>
        <v>334526</v>
      </c>
      <c r="L7" s="154">
        <f>K7-B7</f>
        <v>92935</v>
      </c>
    </row>
    <row r="8" spans="1:12">
      <c r="A8" s="44" t="s">
        <v>30</v>
      </c>
      <c r="B8" s="21">
        <f t="shared" ref="B8:K8" si="1">SUM(B9:B18)</f>
        <v>102091</v>
      </c>
      <c r="C8" s="21">
        <f t="shared" si="1"/>
        <v>107615</v>
      </c>
      <c r="D8" s="21">
        <f t="shared" si="1"/>
        <v>114076</v>
      </c>
      <c r="E8" s="21">
        <f t="shared" si="1"/>
        <v>116487</v>
      </c>
      <c r="F8" s="21">
        <f t="shared" si="1"/>
        <v>119983</v>
      </c>
      <c r="G8" s="21">
        <f t="shared" si="1"/>
        <v>128472</v>
      </c>
      <c r="H8" s="21">
        <f t="shared" si="1"/>
        <v>131611</v>
      </c>
      <c r="I8" s="21">
        <f t="shared" si="1"/>
        <v>136163</v>
      </c>
      <c r="J8" s="21">
        <f t="shared" si="1"/>
        <v>137760</v>
      </c>
      <c r="K8" s="21">
        <f t="shared" si="1"/>
        <v>146329</v>
      </c>
      <c r="L8" s="155">
        <f t="shared" ref="L8:L25" si="2">K8-B8</f>
        <v>44238</v>
      </c>
    </row>
    <row r="9" spans="1:12" s="15" customFormat="1">
      <c r="A9" s="68" t="s">
        <v>11</v>
      </c>
      <c r="B9" s="19">
        <v>9779</v>
      </c>
      <c r="C9" s="19">
        <v>7826</v>
      </c>
      <c r="D9" s="19">
        <v>8468</v>
      </c>
      <c r="E9" s="19">
        <v>8143</v>
      </c>
      <c r="F9" s="19">
        <v>7632</v>
      </c>
      <c r="G9" s="19">
        <v>8246</v>
      </c>
      <c r="H9" s="19">
        <v>8320</v>
      </c>
      <c r="I9" s="19">
        <v>8897</v>
      </c>
      <c r="J9" s="19">
        <v>10120</v>
      </c>
      <c r="K9" s="19">
        <v>10491</v>
      </c>
      <c r="L9" s="154">
        <f t="shared" si="2"/>
        <v>712</v>
      </c>
    </row>
    <row r="10" spans="1:12" s="15" customFormat="1">
      <c r="A10" s="69" t="s">
        <v>12</v>
      </c>
      <c r="B10" s="21">
        <v>10153</v>
      </c>
      <c r="C10" s="21">
        <v>11894</v>
      </c>
      <c r="D10" s="21">
        <v>12234</v>
      </c>
      <c r="E10" s="21">
        <v>12652</v>
      </c>
      <c r="F10" s="21">
        <v>14410</v>
      </c>
      <c r="G10" s="21">
        <v>16889</v>
      </c>
      <c r="H10" s="21">
        <v>17988</v>
      </c>
      <c r="I10" s="21">
        <v>17880</v>
      </c>
      <c r="J10" s="21">
        <v>16400</v>
      </c>
      <c r="K10" s="21">
        <v>17913</v>
      </c>
      <c r="L10" s="155">
        <f t="shared" si="2"/>
        <v>7760</v>
      </c>
    </row>
    <row r="11" spans="1:12" s="15" customFormat="1">
      <c r="A11" s="68" t="s">
        <v>13</v>
      </c>
      <c r="B11" s="19">
        <v>12062</v>
      </c>
      <c r="C11" s="19">
        <v>13199</v>
      </c>
      <c r="D11" s="19">
        <v>14078</v>
      </c>
      <c r="E11" s="19">
        <v>14238</v>
      </c>
      <c r="F11" s="19">
        <v>14914</v>
      </c>
      <c r="G11" s="19">
        <v>14690</v>
      </c>
      <c r="H11" s="19">
        <v>15335</v>
      </c>
      <c r="I11" s="19">
        <v>16260</v>
      </c>
      <c r="J11" s="19">
        <v>17365</v>
      </c>
      <c r="K11" s="19">
        <v>16613</v>
      </c>
      <c r="L11" s="154">
        <f t="shared" si="2"/>
        <v>4551</v>
      </c>
    </row>
    <row r="12" spans="1:12" s="15" customFormat="1">
      <c r="A12" s="69" t="s">
        <v>14</v>
      </c>
      <c r="B12" s="21">
        <v>919</v>
      </c>
      <c r="C12" s="21">
        <v>1318</v>
      </c>
      <c r="D12" s="21">
        <v>1514</v>
      </c>
      <c r="E12" s="21">
        <v>1456</v>
      </c>
      <c r="F12" s="21">
        <v>1575</v>
      </c>
      <c r="G12" s="21">
        <v>1585</v>
      </c>
      <c r="H12" s="21">
        <v>1830</v>
      </c>
      <c r="I12" s="21">
        <v>1327</v>
      </c>
      <c r="J12" s="21">
        <v>2159</v>
      </c>
      <c r="K12" s="21">
        <v>2329</v>
      </c>
      <c r="L12" s="155">
        <f t="shared" si="2"/>
        <v>1410</v>
      </c>
    </row>
    <row r="13" spans="1:12" s="15" customFormat="1">
      <c r="A13" s="68" t="s">
        <v>15</v>
      </c>
      <c r="B13" s="19">
        <v>42088</v>
      </c>
      <c r="C13" s="19">
        <v>42871</v>
      </c>
      <c r="D13" s="19">
        <v>46528</v>
      </c>
      <c r="E13" s="19">
        <v>48312</v>
      </c>
      <c r="F13" s="19">
        <v>48541</v>
      </c>
      <c r="G13" s="19">
        <v>51401</v>
      </c>
      <c r="H13" s="19">
        <v>50791</v>
      </c>
      <c r="I13" s="19">
        <v>52212</v>
      </c>
      <c r="J13" s="19">
        <v>50083</v>
      </c>
      <c r="K13" s="19">
        <v>54395</v>
      </c>
      <c r="L13" s="154">
        <f t="shared" si="2"/>
        <v>12307</v>
      </c>
    </row>
    <row r="14" spans="1:12" s="15" customFormat="1">
      <c r="A14" s="69" t="s">
        <v>16</v>
      </c>
      <c r="B14" s="21">
        <v>7159</v>
      </c>
      <c r="C14" s="21">
        <v>7777</v>
      </c>
      <c r="D14" s="21">
        <v>8821</v>
      </c>
      <c r="E14" s="21">
        <v>9312</v>
      </c>
      <c r="F14" s="21">
        <v>9427</v>
      </c>
      <c r="G14" s="21">
        <v>10057</v>
      </c>
      <c r="H14" s="21">
        <v>10912</v>
      </c>
      <c r="I14" s="21">
        <v>11637</v>
      </c>
      <c r="J14" s="21">
        <v>11257</v>
      </c>
      <c r="K14" s="21">
        <v>12006</v>
      </c>
      <c r="L14" s="155">
        <f t="shared" si="2"/>
        <v>4847</v>
      </c>
    </row>
    <row r="15" spans="1:12" s="15" customFormat="1">
      <c r="A15" s="68" t="s">
        <v>17</v>
      </c>
      <c r="B15" s="19">
        <v>2617</v>
      </c>
      <c r="C15" s="19">
        <v>2826</v>
      </c>
      <c r="D15" s="19">
        <v>3289</v>
      </c>
      <c r="E15" s="19">
        <v>3422</v>
      </c>
      <c r="F15" s="19">
        <v>3547</v>
      </c>
      <c r="G15" s="19">
        <v>3907</v>
      </c>
      <c r="H15" s="19">
        <v>3976</v>
      </c>
      <c r="I15" s="19">
        <v>4648</v>
      </c>
      <c r="J15" s="19">
        <v>4095</v>
      </c>
      <c r="K15" s="19">
        <v>4319</v>
      </c>
      <c r="L15" s="154">
        <f t="shared" si="2"/>
        <v>1702</v>
      </c>
    </row>
    <row r="16" spans="1:12" s="15" customFormat="1">
      <c r="A16" s="69" t="s">
        <v>18</v>
      </c>
      <c r="B16" s="21">
        <v>9169</v>
      </c>
      <c r="C16" s="21">
        <v>9863</v>
      </c>
      <c r="D16" s="21">
        <v>8718</v>
      </c>
      <c r="E16" s="21">
        <v>9013</v>
      </c>
      <c r="F16" s="21">
        <v>8974</v>
      </c>
      <c r="G16" s="21">
        <v>9472</v>
      </c>
      <c r="H16" s="21">
        <v>9746</v>
      </c>
      <c r="I16" s="21">
        <v>10527</v>
      </c>
      <c r="J16" s="21">
        <v>11251</v>
      </c>
      <c r="K16" s="21">
        <v>11537</v>
      </c>
      <c r="L16" s="155">
        <f t="shared" si="2"/>
        <v>2368</v>
      </c>
    </row>
    <row r="17" spans="1:12" s="15" customFormat="1">
      <c r="A17" s="68" t="s">
        <v>19</v>
      </c>
      <c r="B17" s="19">
        <v>7529</v>
      </c>
      <c r="C17" s="19">
        <v>9185</v>
      </c>
      <c r="D17" s="19">
        <v>9594</v>
      </c>
      <c r="E17" s="19">
        <v>9140</v>
      </c>
      <c r="F17" s="19">
        <v>10095</v>
      </c>
      <c r="G17" s="19">
        <v>11265</v>
      </c>
      <c r="H17" s="19">
        <v>11909</v>
      </c>
      <c r="I17" s="19">
        <v>11749</v>
      </c>
      <c r="J17" s="19">
        <v>13922</v>
      </c>
      <c r="K17" s="19">
        <v>15581</v>
      </c>
      <c r="L17" s="154">
        <f t="shared" si="2"/>
        <v>8052</v>
      </c>
    </row>
    <row r="18" spans="1:12" s="15" customFormat="1">
      <c r="A18" s="69" t="s">
        <v>20</v>
      </c>
      <c r="B18" s="21">
        <v>616</v>
      </c>
      <c r="C18" s="21">
        <v>856</v>
      </c>
      <c r="D18" s="21">
        <v>832</v>
      </c>
      <c r="E18" s="21">
        <v>799</v>
      </c>
      <c r="F18" s="21">
        <v>868</v>
      </c>
      <c r="G18" s="21">
        <v>960</v>
      </c>
      <c r="H18" s="21">
        <v>804</v>
      </c>
      <c r="I18" s="21">
        <v>1026</v>
      </c>
      <c r="J18" s="21">
        <v>1108</v>
      </c>
      <c r="K18" s="21">
        <v>1145</v>
      </c>
      <c r="L18" s="155">
        <f t="shared" si="2"/>
        <v>529</v>
      </c>
    </row>
    <row r="19" spans="1:12">
      <c r="A19" s="43" t="s">
        <v>31</v>
      </c>
      <c r="B19" s="19">
        <f t="shared" ref="B19:K19" si="3">SUM(B20:B25)</f>
        <v>139500</v>
      </c>
      <c r="C19" s="19">
        <f t="shared" si="3"/>
        <v>145712</v>
      </c>
      <c r="D19" s="19">
        <f t="shared" si="3"/>
        <v>158795</v>
      </c>
      <c r="E19" s="19">
        <f t="shared" si="3"/>
        <v>155907</v>
      </c>
      <c r="F19" s="19">
        <f t="shared" si="3"/>
        <v>163588</v>
      </c>
      <c r="G19" s="19">
        <f t="shared" si="3"/>
        <v>171761</v>
      </c>
      <c r="H19" s="19">
        <f t="shared" si="3"/>
        <v>174423</v>
      </c>
      <c r="I19" s="19">
        <f t="shared" si="3"/>
        <v>181003</v>
      </c>
      <c r="J19" s="19">
        <f t="shared" si="3"/>
        <v>182261</v>
      </c>
      <c r="K19" s="19">
        <f t="shared" si="3"/>
        <v>188197</v>
      </c>
      <c r="L19" s="154">
        <f t="shared" si="2"/>
        <v>48697</v>
      </c>
    </row>
    <row r="20" spans="1:12" s="15" customFormat="1">
      <c r="A20" s="69" t="s">
        <v>21</v>
      </c>
      <c r="B20" s="21">
        <v>34234</v>
      </c>
      <c r="C20" s="21">
        <v>36228</v>
      </c>
      <c r="D20" s="21">
        <v>38139</v>
      </c>
      <c r="E20" s="21">
        <v>35811</v>
      </c>
      <c r="F20" s="21">
        <v>36859</v>
      </c>
      <c r="G20" s="21">
        <v>40713</v>
      </c>
      <c r="H20" s="21">
        <v>41784</v>
      </c>
      <c r="I20" s="21">
        <v>43759</v>
      </c>
      <c r="J20" s="21">
        <v>44409</v>
      </c>
      <c r="K20" s="21">
        <v>44962</v>
      </c>
      <c r="L20" s="155">
        <f t="shared" si="2"/>
        <v>10728</v>
      </c>
    </row>
    <row r="21" spans="1:12" s="15" customFormat="1">
      <c r="A21" s="68" t="s">
        <v>22</v>
      </c>
      <c r="B21" s="19">
        <v>11139</v>
      </c>
      <c r="C21" s="19">
        <v>11434</v>
      </c>
      <c r="D21" s="19">
        <v>15054</v>
      </c>
      <c r="E21" s="19">
        <v>14411</v>
      </c>
      <c r="F21" s="19">
        <v>17195</v>
      </c>
      <c r="G21" s="19">
        <v>16898</v>
      </c>
      <c r="H21" s="19">
        <v>17474</v>
      </c>
      <c r="I21" s="19">
        <v>18408</v>
      </c>
      <c r="J21" s="19">
        <v>19551</v>
      </c>
      <c r="K21" s="19">
        <v>20165</v>
      </c>
      <c r="L21" s="154">
        <f t="shared" si="2"/>
        <v>9026</v>
      </c>
    </row>
    <row r="22" spans="1:12" s="15" customFormat="1">
      <c r="A22" s="69" t="s">
        <v>32</v>
      </c>
      <c r="B22" s="21">
        <v>20256</v>
      </c>
      <c r="C22" s="21">
        <v>21284</v>
      </c>
      <c r="D22" s="21">
        <v>23042</v>
      </c>
      <c r="E22" s="21">
        <v>24094</v>
      </c>
      <c r="F22" s="21">
        <v>25447</v>
      </c>
      <c r="G22" s="21">
        <v>27306</v>
      </c>
      <c r="H22" s="21">
        <v>26376</v>
      </c>
      <c r="I22" s="21">
        <v>27106</v>
      </c>
      <c r="J22" s="21">
        <v>27294</v>
      </c>
      <c r="K22" s="21">
        <v>30440</v>
      </c>
      <c r="L22" s="155">
        <f t="shared" si="2"/>
        <v>10184</v>
      </c>
    </row>
    <row r="23" spans="1:12" s="15" customFormat="1">
      <c r="A23" s="68" t="s">
        <v>23</v>
      </c>
      <c r="B23" s="19">
        <v>42230</v>
      </c>
      <c r="C23" s="19">
        <v>43082</v>
      </c>
      <c r="D23" s="19">
        <v>46872</v>
      </c>
      <c r="E23" s="19">
        <v>46828</v>
      </c>
      <c r="F23" s="19">
        <v>49179</v>
      </c>
      <c r="G23" s="19">
        <v>49859</v>
      </c>
      <c r="H23" s="19">
        <v>51948</v>
      </c>
      <c r="I23" s="19">
        <v>53265</v>
      </c>
      <c r="J23" s="19">
        <v>53722</v>
      </c>
      <c r="K23" s="19">
        <v>55722</v>
      </c>
      <c r="L23" s="154">
        <f t="shared" si="2"/>
        <v>13492</v>
      </c>
    </row>
    <row r="24" spans="1:12" s="15" customFormat="1">
      <c r="A24" s="69" t="s">
        <v>24</v>
      </c>
      <c r="B24" s="21">
        <v>16791</v>
      </c>
      <c r="C24" s="21">
        <v>18304</v>
      </c>
      <c r="D24" s="21">
        <v>20136</v>
      </c>
      <c r="E24" s="21">
        <v>19290</v>
      </c>
      <c r="F24" s="21">
        <v>19189</v>
      </c>
      <c r="G24" s="21">
        <v>21055</v>
      </c>
      <c r="H24" s="21">
        <v>20792</v>
      </c>
      <c r="I24" s="21">
        <v>21977</v>
      </c>
      <c r="J24" s="21">
        <v>21192</v>
      </c>
      <c r="K24" s="21">
        <v>21034</v>
      </c>
      <c r="L24" s="155">
        <f t="shared" si="2"/>
        <v>4243</v>
      </c>
    </row>
    <row r="25" spans="1:12" s="15" customFormat="1">
      <c r="A25" s="68" t="s">
        <v>25</v>
      </c>
      <c r="B25" s="19">
        <v>14850</v>
      </c>
      <c r="C25" s="19">
        <v>15380</v>
      </c>
      <c r="D25" s="19">
        <v>15552</v>
      </c>
      <c r="E25" s="19">
        <v>15473</v>
      </c>
      <c r="F25" s="19">
        <v>15719</v>
      </c>
      <c r="G25" s="19">
        <v>15930</v>
      </c>
      <c r="H25" s="19">
        <v>16049</v>
      </c>
      <c r="I25" s="19">
        <v>16488</v>
      </c>
      <c r="J25" s="19">
        <v>16093</v>
      </c>
      <c r="K25" s="19">
        <v>15874</v>
      </c>
      <c r="L25" s="154">
        <f t="shared" si="2"/>
        <v>1024</v>
      </c>
    </row>
    <row r="26" spans="1:12">
      <c r="A26" s="53"/>
      <c r="B26" s="341" t="s">
        <v>226</v>
      </c>
      <c r="C26" s="341"/>
      <c r="D26" s="341"/>
      <c r="E26" s="341"/>
      <c r="F26" s="341"/>
      <c r="G26" s="341"/>
      <c r="H26" s="341"/>
      <c r="I26" s="341"/>
      <c r="J26" s="341"/>
      <c r="K26" s="341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104.85779685501529</v>
      </c>
      <c r="D27" s="19">
        <f t="shared" si="4"/>
        <v>112.94750218344227</v>
      </c>
      <c r="E27" s="19">
        <f t="shared" si="4"/>
        <v>112.75006105359886</v>
      </c>
      <c r="F27" s="19">
        <f t="shared" si="4"/>
        <v>117.37647511703665</v>
      </c>
      <c r="G27" s="19">
        <f t="shared" si="4"/>
        <v>124.27325521232166</v>
      </c>
      <c r="H27" s="19">
        <f t="shared" si="4"/>
        <v>126.67442081865633</v>
      </c>
      <c r="I27" s="19">
        <f t="shared" si="4"/>
        <v>131.28220836041078</v>
      </c>
      <c r="J27" s="19">
        <f t="shared" si="4"/>
        <v>132.46395768054273</v>
      </c>
      <c r="K27" s="19">
        <f t="shared" si="4"/>
        <v>138.4679065031396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105.41085893957352</v>
      </c>
      <c r="D28" s="21">
        <f t="shared" si="5"/>
        <v>111.73952650086687</v>
      </c>
      <c r="E28" s="21">
        <f t="shared" si="5"/>
        <v>114.10114505686104</v>
      </c>
      <c r="F28" s="21">
        <f t="shared" si="5"/>
        <v>117.52554093896622</v>
      </c>
      <c r="G28" s="21">
        <f t="shared" si="5"/>
        <v>125.84067155772792</v>
      </c>
      <c r="H28" s="21">
        <f t="shared" si="5"/>
        <v>128.915379416403</v>
      </c>
      <c r="I28" s="21">
        <f t="shared" si="5"/>
        <v>133.37414659470471</v>
      </c>
      <c r="J28" s="21">
        <f t="shared" si="5"/>
        <v>134.9384372765474</v>
      </c>
      <c r="K28" s="21">
        <f t="shared" si="5"/>
        <v>143.33192935714214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80.028632784538303</v>
      </c>
      <c r="D29" s="19">
        <f t="shared" si="5"/>
        <v>86.593721239390533</v>
      </c>
      <c r="E29" s="19">
        <f t="shared" si="5"/>
        <v>83.270273034052565</v>
      </c>
      <c r="F29" s="19">
        <f t="shared" si="5"/>
        <v>78.044789855813477</v>
      </c>
      <c r="G29" s="19">
        <f t="shared" si="5"/>
        <v>84.32355046528275</v>
      </c>
      <c r="H29" s="19">
        <f t="shared" si="5"/>
        <v>85.080274056652016</v>
      </c>
      <c r="I29" s="19">
        <f t="shared" si="5"/>
        <v>90.980672870436649</v>
      </c>
      <c r="J29" s="19">
        <f t="shared" si="5"/>
        <v>103.48706411698538</v>
      </c>
      <c r="K29" s="19">
        <f t="shared" si="5"/>
        <v>107.28090806830964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117.14764109130306</v>
      </c>
      <c r="D30" s="21">
        <f t="shared" si="5"/>
        <v>120.49640500344725</v>
      </c>
      <c r="E30" s="21">
        <f t="shared" si="5"/>
        <v>124.61341475425982</v>
      </c>
      <c r="F30" s="21">
        <f t="shared" si="5"/>
        <v>141.9284940411701</v>
      </c>
      <c r="G30" s="21">
        <f t="shared" si="5"/>
        <v>166.34492268295085</v>
      </c>
      <c r="H30" s="21">
        <f t="shared" si="5"/>
        <v>177.16930956367577</v>
      </c>
      <c r="I30" s="21">
        <f t="shared" si="5"/>
        <v>176.10558455628879</v>
      </c>
      <c r="J30" s="21">
        <f t="shared" si="5"/>
        <v>161.52861223283759</v>
      </c>
      <c r="K30" s="21">
        <f t="shared" si="5"/>
        <v>176.43061164187924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109.42629746310728</v>
      </c>
      <c r="D31" s="19">
        <f t="shared" si="5"/>
        <v>116.71364616149893</v>
      </c>
      <c r="E31" s="19">
        <f t="shared" si="5"/>
        <v>118.04012601558614</v>
      </c>
      <c r="F31" s="19">
        <f t="shared" si="5"/>
        <v>123.64450339910462</v>
      </c>
      <c r="G31" s="19">
        <f t="shared" si="5"/>
        <v>121.78743160338253</v>
      </c>
      <c r="H31" s="19">
        <f t="shared" si="5"/>
        <v>127.13480351517161</v>
      </c>
      <c r="I31" s="19">
        <f t="shared" si="5"/>
        <v>134.80351517161333</v>
      </c>
      <c r="J31" s="19">
        <f t="shared" si="5"/>
        <v>143.96451666390317</v>
      </c>
      <c r="K31" s="19">
        <f t="shared" si="5"/>
        <v>137.73006134969324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143.41675734494015</v>
      </c>
      <c r="D32" s="21">
        <f t="shared" si="5"/>
        <v>164.74428726877039</v>
      </c>
      <c r="E32" s="21">
        <f t="shared" si="5"/>
        <v>158.43307943416758</v>
      </c>
      <c r="F32" s="21">
        <f t="shared" si="5"/>
        <v>171.38193688792165</v>
      </c>
      <c r="G32" s="21">
        <f t="shared" si="5"/>
        <v>172.47007616974972</v>
      </c>
      <c r="H32" s="21">
        <f t="shared" si="5"/>
        <v>199.12948857453753</v>
      </c>
      <c r="I32" s="21">
        <f t="shared" si="5"/>
        <v>144.39608269858542</v>
      </c>
      <c r="J32" s="21">
        <f t="shared" si="5"/>
        <v>234.92927094668119</v>
      </c>
      <c r="K32" s="21">
        <f t="shared" si="5"/>
        <v>253.42763873775843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101.86038775898118</v>
      </c>
      <c r="D33" s="19">
        <f t="shared" si="5"/>
        <v>110.54932522334157</v>
      </c>
      <c r="E33" s="19">
        <f t="shared" si="5"/>
        <v>114.78806310587341</v>
      </c>
      <c r="F33" s="19">
        <f t="shared" si="5"/>
        <v>115.3321611860863</v>
      </c>
      <c r="G33" s="19">
        <f t="shared" si="5"/>
        <v>122.12744725337389</v>
      </c>
      <c r="H33" s="19">
        <f t="shared" si="5"/>
        <v>120.67810302223911</v>
      </c>
      <c r="I33" s="19">
        <f t="shared" si="5"/>
        <v>124.0543622885383</v>
      </c>
      <c r="J33" s="19">
        <f t="shared" si="5"/>
        <v>118.99591332446303</v>
      </c>
      <c r="K33" s="19">
        <f t="shared" si="5"/>
        <v>129.24111385668124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108.63249057130884</v>
      </c>
      <c r="D34" s="21">
        <f t="shared" si="5"/>
        <v>123.21553289565581</v>
      </c>
      <c r="E34" s="21">
        <f t="shared" si="5"/>
        <v>130.07403268612936</v>
      </c>
      <c r="F34" s="21">
        <f t="shared" si="5"/>
        <v>131.68040229082274</v>
      </c>
      <c r="G34" s="21">
        <f t="shared" si="5"/>
        <v>140.4805140382735</v>
      </c>
      <c r="H34" s="21">
        <f t="shared" si="5"/>
        <v>152.42352283838525</v>
      </c>
      <c r="I34" s="21">
        <f t="shared" si="5"/>
        <v>162.5506355636262</v>
      </c>
      <c r="J34" s="21">
        <f t="shared" si="5"/>
        <v>157.24263165246543</v>
      </c>
      <c r="K34" s="21">
        <f t="shared" si="5"/>
        <v>167.70498672999022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107.98624379059993</v>
      </c>
      <c r="D35" s="19">
        <f t="shared" si="5"/>
        <v>125.67825754680932</v>
      </c>
      <c r="E35" s="19">
        <f t="shared" si="5"/>
        <v>130.760412686282</v>
      </c>
      <c r="F35" s="19">
        <f t="shared" si="5"/>
        <v>135.53687428353075</v>
      </c>
      <c r="G35" s="19">
        <f t="shared" si="5"/>
        <v>149.29308368360719</v>
      </c>
      <c r="H35" s="19">
        <f t="shared" si="5"/>
        <v>151.92969048528849</v>
      </c>
      <c r="I35" s="19">
        <f t="shared" si="5"/>
        <v>177.60794803209782</v>
      </c>
      <c r="J35" s="19">
        <f t="shared" si="5"/>
        <v>156.47688192586932</v>
      </c>
      <c r="K35" s="19">
        <f t="shared" si="5"/>
        <v>165.0363011081391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107.56898244083324</v>
      </c>
      <c r="D36" s="21">
        <f t="shared" si="5"/>
        <v>95.081252044934018</v>
      </c>
      <c r="E36" s="21">
        <f t="shared" si="5"/>
        <v>98.29861489802596</v>
      </c>
      <c r="F36" s="21">
        <f t="shared" si="5"/>
        <v>97.87326862253245</v>
      </c>
      <c r="G36" s="21">
        <f t="shared" si="5"/>
        <v>103.3046133711419</v>
      </c>
      <c r="H36" s="21">
        <f t="shared" si="5"/>
        <v>106.29294361435271</v>
      </c>
      <c r="I36" s="21">
        <f t="shared" si="5"/>
        <v>114.81077543897916</v>
      </c>
      <c r="J36" s="21">
        <f t="shared" si="5"/>
        <v>122.70694732249973</v>
      </c>
      <c r="K36" s="21">
        <f t="shared" si="5"/>
        <v>125.82615334278547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121.99495284898393</v>
      </c>
      <c r="D37" s="19">
        <f t="shared" si="5"/>
        <v>127.4272811794395</v>
      </c>
      <c r="E37" s="19">
        <f t="shared" si="5"/>
        <v>121.39726391287023</v>
      </c>
      <c r="F37" s="19">
        <f t="shared" si="5"/>
        <v>134.08155133483862</v>
      </c>
      <c r="G37" s="19">
        <f t="shared" si="5"/>
        <v>149.62146367379466</v>
      </c>
      <c r="H37" s="19">
        <f t="shared" si="5"/>
        <v>158.17505644839952</v>
      </c>
      <c r="I37" s="19">
        <f t="shared" si="5"/>
        <v>156.04994023110638</v>
      </c>
      <c r="J37" s="19">
        <f t="shared" si="5"/>
        <v>184.91167485721874</v>
      </c>
      <c r="K37" s="19">
        <f t="shared" si="5"/>
        <v>206.94647363527693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138.96103896103895</v>
      </c>
      <c r="D38" s="21">
        <f t="shared" si="5"/>
        <v>135.06493506493507</v>
      </c>
      <c r="E38" s="21">
        <f t="shared" si="5"/>
        <v>129.70779220779221</v>
      </c>
      <c r="F38" s="21">
        <f t="shared" si="5"/>
        <v>140.90909090909091</v>
      </c>
      <c r="G38" s="21">
        <f t="shared" si="5"/>
        <v>155.84415584415584</v>
      </c>
      <c r="H38" s="21">
        <f t="shared" si="5"/>
        <v>130.51948051948051</v>
      </c>
      <c r="I38" s="21">
        <f t="shared" si="5"/>
        <v>166.55844155844156</v>
      </c>
      <c r="J38" s="21">
        <f t="shared" si="5"/>
        <v>179.87012987012986</v>
      </c>
      <c r="K38" s="21">
        <f t="shared" si="5"/>
        <v>185.87662337662337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104.45304659498208</v>
      </c>
      <c r="D39" s="19">
        <f t="shared" si="5"/>
        <v>113.83154121863799</v>
      </c>
      <c r="E39" s="19">
        <f t="shared" si="5"/>
        <v>111.76129032258065</v>
      </c>
      <c r="F39" s="19">
        <f t="shared" si="5"/>
        <v>117.2673835125448</v>
      </c>
      <c r="G39" s="19">
        <f t="shared" si="5"/>
        <v>123.12616487455198</v>
      </c>
      <c r="H39" s="19">
        <f t="shared" si="5"/>
        <v>125.03440860215053</v>
      </c>
      <c r="I39" s="19">
        <f t="shared" si="5"/>
        <v>129.75125448028675</v>
      </c>
      <c r="J39" s="19">
        <f t="shared" si="5"/>
        <v>130.65304659498207</v>
      </c>
      <c r="K39" s="19">
        <f t="shared" si="5"/>
        <v>134.90824372759857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105.82461880002337</v>
      </c>
      <c r="D40" s="186">
        <f t="shared" si="5"/>
        <v>111.40678857276392</v>
      </c>
      <c r="E40" s="186">
        <f t="shared" si="5"/>
        <v>104.60653151837354</v>
      </c>
      <c r="F40" s="186">
        <f t="shared" si="5"/>
        <v>107.66781562189637</v>
      </c>
      <c r="G40" s="186">
        <f t="shared" si="5"/>
        <v>118.92562949114915</v>
      </c>
      <c r="H40" s="186">
        <f t="shared" si="5"/>
        <v>122.05409826488287</v>
      </c>
      <c r="I40" s="186">
        <f t="shared" si="5"/>
        <v>127.8232166851668</v>
      </c>
      <c r="J40" s="186">
        <f t="shared" si="5"/>
        <v>129.72191388677922</v>
      </c>
      <c r="K40" s="186">
        <f t="shared" si="5"/>
        <v>131.33726704445871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102.64835263488644</v>
      </c>
      <c r="D41" s="19">
        <f t="shared" si="5"/>
        <v>135.14678157823863</v>
      </c>
      <c r="E41" s="19">
        <f t="shared" si="5"/>
        <v>129.37427058084208</v>
      </c>
      <c r="F41" s="19">
        <f t="shared" si="5"/>
        <v>154.36753748092289</v>
      </c>
      <c r="G41" s="19">
        <f t="shared" si="5"/>
        <v>151.70122991291856</v>
      </c>
      <c r="H41" s="19">
        <f t="shared" si="5"/>
        <v>156.87225065086633</v>
      </c>
      <c r="I41" s="19">
        <f t="shared" si="5"/>
        <v>165.25720441691354</v>
      </c>
      <c r="J41" s="19">
        <f t="shared" si="5"/>
        <v>175.51844869377862</v>
      </c>
      <c r="K41" s="19">
        <f t="shared" si="5"/>
        <v>181.03061316096597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105.07503949447077</v>
      </c>
      <c r="D42" s="21">
        <f t="shared" si="5"/>
        <v>113.7539494470774</v>
      </c>
      <c r="E42" s="21">
        <f t="shared" si="5"/>
        <v>118.94747235387045</v>
      </c>
      <c r="F42" s="21">
        <f t="shared" si="5"/>
        <v>125.62697472353871</v>
      </c>
      <c r="G42" s="21">
        <f t="shared" si="5"/>
        <v>134.80450236966826</v>
      </c>
      <c r="H42" s="21">
        <f t="shared" si="5"/>
        <v>130.21327014218011</v>
      </c>
      <c r="I42" s="21">
        <f t="shared" si="5"/>
        <v>133.81714060031595</v>
      </c>
      <c r="J42" s="21">
        <f t="shared" si="5"/>
        <v>134.74526066350711</v>
      </c>
      <c r="K42" s="21">
        <f t="shared" si="5"/>
        <v>150.27646129541864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102.01752308785224</v>
      </c>
      <c r="D43" s="19">
        <f t="shared" si="5"/>
        <v>110.99218565001183</v>
      </c>
      <c r="E43" s="19">
        <f t="shared" si="5"/>
        <v>110.88799431683637</v>
      </c>
      <c r="F43" s="19">
        <f t="shared" si="5"/>
        <v>116.45512668718921</v>
      </c>
      <c r="G43" s="19">
        <f t="shared" si="5"/>
        <v>118.06535638171916</v>
      </c>
      <c r="H43" s="19">
        <f t="shared" si="5"/>
        <v>123.01207672270897</v>
      </c>
      <c r="I43" s="19">
        <f t="shared" si="5"/>
        <v>126.13071276343831</v>
      </c>
      <c r="J43" s="19">
        <f t="shared" si="5"/>
        <v>127.21288183755624</v>
      </c>
      <c r="K43" s="19">
        <f t="shared" si="5"/>
        <v>131.94885152735023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109.01077958430112</v>
      </c>
      <c r="D44" s="21">
        <f t="shared" si="6"/>
        <v>119.92138645703055</v>
      </c>
      <c r="E44" s="21">
        <f t="shared" si="6"/>
        <v>114.88297302126139</v>
      </c>
      <c r="F44" s="21">
        <f t="shared" si="6"/>
        <v>114.28146030611637</v>
      </c>
      <c r="G44" s="21">
        <f t="shared" si="6"/>
        <v>125.39455660770651</v>
      </c>
      <c r="H44" s="21">
        <f t="shared" si="6"/>
        <v>123.82824131975462</v>
      </c>
      <c r="I44" s="21">
        <f t="shared" si="6"/>
        <v>130.8855934726937</v>
      </c>
      <c r="J44" s="21">
        <f t="shared" si="6"/>
        <v>126.21046989458638</v>
      </c>
      <c r="K44" s="21">
        <f t="shared" si="6"/>
        <v>125.26948960752785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103.56902356902357</v>
      </c>
      <c r="D45" s="19">
        <f t="shared" si="6"/>
        <v>104.72727272727273</v>
      </c>
      <c r="E45" s="19">
        <f t="shared" si="6"/>
        <v>104.1952861952862</v>
      </c>
      <c r="F45" s="19">
        <f t="shared" si="6"/>
        <v>105.85185185185185</v>
      </c>
      <c r="G45" s="19">
        <f t="shared" si="6"/>
        <v>107.27272727272727</v>
      </c>
      <c r="H45" s="19">
        <f t="shared" si="6"/>
        <v>108.07407407407408</v>
      </c>
      <c r="I45" s="19">
        <f t="shared" si="6"/>
        <v>111.03030303030303</v>
      </c>
      <c r="J45" s="19">
        <f t="shared" si="6"/>
        <v>108.37037037037037</v>
      </c>
      <c r="K45" s="19">
        <f t="shared" si="6"/>
        <v>106.89562289562289</v>
      </c>
      <c r="L45" s="154" t="s">
        <v>247</v>
      </c>
    </row>
    <row r="46" spans="1:12" s="64" customFormat="1" ht="20" customHeight="1">
      <c r="A46" s="340" t="s">
        <v>245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40" customFormat="1" ht="20.149999999999999" customHeight="1">
      <c r="A1" s="35" t="s">
        <v>0</v>
      </c>
    </row>
    <row r="2" spans="1:12" s="64" customFormat="1" ht="14.5" customHeight="1">
      <c r="A2" s="126"/>
    </row>
    <row r="3" spans="1:12" s="4" customFormat="1" ht="14.5" customHeight="1">
      <c r="A3" s="54" t="s">
        <v>195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33</v>
      </c>
      <c r="C6" s="336"/>
      <c r="D6" s="336"/>
      <c r="E6" s="336"/>
      <c r="F6" s="336"/>
      <c r="G6" s="336"/>
      <c r="H6" s="336"/>
      <c r="I6" s="336"/>
      <c r="J6" s="336"/>
      <c r="K6" s="336"/>
      <c r="L6" s="164"/>
    </row>
    <row r="7" spans="1:12">
      <c r="A7" s="7" t="s">
        <v>10</v>
      </c>
      <c r="B7" s="19">
        <f t="shared" ref="B7:K7" si="0">SUM(B9:B18,B20:B25)</f>
        <v>88592</v>
      </c>
      <c r="C7" s="19">
        <f t="shared" si="0"/>
        <v>87533</v>
      </c>
      <c r="D7" s="19">
        <f t="shared" si="0"/>
        <v>93272</v>
      </c>
      <c r="E7" s="19">
        <f t="shared" si="0"/>
        <v>94798</v>
      </c>
      <c r="F7" s="19">
        <f t="shared" si="0"/>
        <v>96318</v>
      </c>
      <c r="G7" s="19">
        <f t="shared" si="0"/>
        <v>99052</v>
      </c>
      <c r="H7" s="19">
        <f t="shared" si="0"/>
        <v>101931</v>
      </c>
      <c r="I7" s="19">
        <f t="shared" si="0"/>
        <v>104068</v>
      </c>
      <c r="J7" s="19">
        <f t="shared" si="0"/>
        <v>108301</v>
      </c>
      <c r="K7" s="19">
        <f t="shared" si="0"/>
        <v>112349</v>
      </c>
      <c r="L7" s="154">
        <f>K7-B7</f>
        <v>23757</v>
      </c>
    </row>
    <row r="8" spans="1:12">
      <c r="A8" s="44" t="s">
        <v>30</v>
      </c>
      <c r="B8" s="21">
        <f t="shared" ref="B8:K8" si="1">SUM(B9:B18)</f>
        <v>55966</v>
      </c>
      <c r="C8" s="21">
        <f t="shared" si="1"/>
        <v>55353</v>
      </c>
      <c r="D8" s="21">
        <f t="shared" si="1"/>
        <v>57742</v>
      </c>
      <c r="E8" s="21">
        <f t="shared" si="1"/>
        <v>58896</v>
      </c>
      <c r="F8" s="21">
        <f t="shared" si="1"/>
        <v>59329</v>
      </c>
      <c r="G8" s="21">
        <f t="shared" si="1"/>
        <v>61583</v>
      </c>
      <c r="H8" s="21">
        <f t="shared" si="1"/>
        <v>62917</v>
      </c>
      <c r="I8" s="21">
        <f t="shared" si="1"/>
        <v>64663</v>
      </c>
      <c r="J8" s="21">
        <f t="shared" si="1"/>
        <v>66954</v>
      </c>
      <c r="K8" s="21">
        <f t="shared" si="1"/>
        <v>70048</v>
      </c>
      <c r="L8" s="155">
        <f t="shared" ref="L8:L25" si="2">K8-B8</f>
        <v>14082</v>
      </c>
    </row>
    <row r="9" spans="1:12" s="15" customFormat="1">
      <c r="A9" s="68" t="s">
        <v>11</v>
      </c>
      <c r="B9" s="19">
        <v>4918</v>
      </c>
      <c r="C9" s="19">
        <v>5315</v>
      </c>
      <c r="D9" s="19">
        <v>5448</v>
      </c>
      <c r="E9" s="19">
        <v>5594</v>
      </c>
      <c r="F9" s="19">
        <v>5500</v>
      </c>
      <c r="G9" s="19">
        <v>5846</v>
      </c>
      <c r="H9" s="19">
        <v>6045</v>
      </c>
      <c r="I9" s="19">
        <v>6567</v>
      </c>
      <c r="J9" s="19">
        <v>6917</v>
      </c>
      <c r="K9" s="19">
        <v>6728</v>
      </c>
      <c r="L9" s="154">
        <f t="shared" si="2"/>
        <v>1810</v>
      </c>
    </row>
    <row r="10" spans="1:12" s="15" customFormat="1">
      <c r="A10" s="69" t="s">
        <v>12</v>
      </c>
      <c r="B10" s="21">
        <v>2975</v>
      </c>
      <c r="C10" s="21">
        <v>2774</v>
      </c>
      <c r="D10" s="21">
        <v>3045</v>
      </c>
      <c r="E10" s="21">
        <v>3043</v>
      </c>
      <c r="F10" s="21">
        <v>3330</v>
      </c>
      <c r="G10" s="21">
        <v>3474</v>
      </c>
      <c r="H10" s="21">
        <v>3711</v>
      </c>
      <c r="I10" s="21">
        <v>3696</v>
      </c>
      <c r="J10" s="21">
        <v>3164</v>
      </c>
      <c r="K10" s="21">
        <v>3684</v>
      </c>
      <c r="L10" s="155">
        <f t="shared" si="2"/>
        <v>709</v>
      </c>
    </row>
    <row r="11" spans="1:12" s="15" customFormat="1">
      <c r="A11" s="68" t="s">
        <v>13</v>
      </c>
      <c r="B11" s="19">
        <v>21908</v>
      </c>
      <c r="C11" s="19">
        <v>22113</v>
      </c>
      <c r="D11" s="19">
        <v>22912</v>
      </c>
      <c r="E11" s="19">
        <v>23660</v>
      </c>
      <c r="F11" s="19">
        <v>23913</v>
      </c>
      <c r="G11" s="19">
        <v>24564</v>
      </c>
      <c r="H11" s="19">
        <v>24539</v>
      </c>
      <c r="I11" s="19">
        <v>24728</v>
      </c>
      <c r="J11" s="19">
        <v>25263</v>
      </c>
      <c r="K11" s="19">
        <v>26299</v>
      </c>
      <c r="L11" s="154">
        <f t="shared" si="2"/>
        <v>4391</v>
      </c>
    </row>
    <row r="12" spans="1:12" s="15" customFormat="1">
      <c r="A12" s="69" t="s">
        <v>14</v>
      </c>
      <c r="B12" s="21">
        <v>628</v>
      </c>
      <c r="C12" s="21">
        <v>503</v>
      </c>
      <c r="D12" s="21">
        <v>650</v>
      </c>
      <c r="E12" s="21">
        <v>645</v>
      </c>
      <c r="F12" s="21">
        <v>540</v>
      </c>
      <c r="G12" s="21">
        <v>540</v>
      </c>
      <c r="H12" s="21">
        <v>550</v>
      </c>
      <c r="I12" s="21">
        <v>540</v>
      </c>
      <c r="J12" s="21">
        <v>706</v>
      </c>
      <c r="K12" s="21">
        <v>798</v>
      </c>
      <c r="L12" s="155">
        <f t="shared" si="2"/>
        <v>170</v>
      </c>
    </row>
    <row r="13" spans="1:12" s="15" customFormat="1">
      <c r="A13" s="68" t="s">
        <v>15</v>
      </c>
      <c r="B13" s="19">
        <v>18343</v>
      </c>
      <c r="C13" s="19">
        <v>17401</v>
      </c>
      <c r="D13" s="19">
        <v>17984</v>
      </c>
      <c r="E13" s="19">
        <v>17563</v>
      </c>
      <c r="F13" s="19">
        <v>17322</v>
      </c>
      <c r="G13" s="19">
        <v>18096</v>
      </c>
      <c r="H13" s="19">
        <v>18738</v>
      </c>
      <c r="I13" s="19">
        <v>19720</v>
      </c>
      <c r="J13" s="19">
        <v>20405</v>
      </c>
      <c r="K13" s="19">
        <v>20852</v>
      </c>
      <c r="L13" s="154">
        <f t="shared" si="2"/>
        <v>2509</v>
      </c>
    </row>
    <row r="14" spans="1:12" s="15" customFormat="1">
      <c r="A14" s="69" t="s">
        <v>16</v>
      </c>
      <c r="B14" s="21">
        <v>920</v>
      </c>
      <c r="C14" s="21">
        <v>1015</v>
      </c>
      <c r="D14" s="21">
        <v>1012</v>
      </c>
      <c r="E14" s="21">
        <v>1187</v>
      </c>
      <c r="F14" s="21">
        <v>1305</v>
      </c>
      <c r="G14" s="21">
        <v>1528</v>
      </c>
      <c r="H14" s="21">
        <v>1715</v>
      </c>
      <c r="I14" s="21">
        <v>1426</v>
      </c>
      <c r="J14" s="21">
        <v>1635</v>
      </c>
      <c r="K14" s="21">
        <v>1945</v>
      </c>
      <c r="L14" s="155">
        <f t="shared" si="2"/>
        <v>1025</v>
      </c>
    </row>
    <row r="15" spans="1:12" s="15" customFormat="1">
      <c r="A15" s="68" t="s">
        <v>17</v>
      </c>
      <c r="B15" s="19">
        <v>336</v>
      </c>
      <c r="C15" s="19">
        <v>254</v>
      </c>
      <c r="D15" s="19">
        <v>294</v>
      </c>
      <c r="E15" s="19">
        <v>219</v>
      </c>
      <c r="F15" s="19">
        <v>237</v>
      </c>
      <c r="G15" s="19">
        <v>257</v>
      </c>
      <c r="H15" s="19">
        <v>237</v>
      </c>
      <c r="I15" s="19">
        <v>292</v>
      </c>
      <c r="J15" s="19">
        <v>312</v>
      </c>
      <c r="K15" s="19">
        <v>350</v>
      </c>
      <c r="L15" s="154">
        <f t="shared" si="2"/>
        <v>14</v>
      </c>
    </row>
    <row r="16" spans="1:12" s="15" customFormat="1">
      <c r="A16" s="69" t="s">
        <v>18</v>
      </c>
      <c r="B16" s="21">
        <v>530</v>
      </c>
      <c r="C16" s="21">
        <v>444</v>
      </c>
      <c r="D16" s="21">
        <v>434</v>
      </c>
      <c r="E16" s="21">
        <v>595</v>
      </c>
      <c r="F16" s="21">
        <v>650</v>
      </c>
      <c r="G16" s="21">
        <v>509</v>
      </c>
      <c r="H16" s="21">
        <v>511</v>
      </c>
      <c r="I16" s="21">
        <v>534</v>
      </c>
      <c r="J16" s="21">
        <v>669</v>
      </c>
      <c r="K16" s="21">
        <v>702</v>
      </c>
      <c r="L16" s="155">
        <f t="shared" si="2"/>
        <v>172</v>
      </c>
    </row>
    <row r="17" spans="1:12" s="15" customFormat="1">
      <c r="A17" s="68" t="s">
        <v>19</v>
      </c>
      <c r="B17" s="19">
        <v>5371</v>
      </c>
      <c r="C17" s="19">
        <v>5534</v>
      </c>
      <c r="D17" s="19">
        <v>5963</v>
      </c>
      <c r="E17" s="19">
        <v>6390</v>
      </c>
      <c r="F17" s="19">
        <v>6532</v>
      </c>
      <c r="G17" s="19">
        <v>6769</v>
      </c>
      <c r="H17" s="19">
        <v>6871</v>
      </c>
      <c r="I17" s="19">
        <v>7160</v>
      </c>
      <c r="J17" s="19">
        <v>7883</v>
      </c>
      <c r="K17" s="19">
        <v>8690</v>
      </c>
      <c r="L17" s="154">
        <f t="shared" si="2"/>
        <v>3319</v>
      </c>
    </row>
    <row r="18" spans="1:12" s="15" customFormat="1">
      <c r="A18" s="69" t="s">
        <v>20</v>
      </c>
      <c r="B18" s="21">
        <v>37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155">
        <f t="shared" si="2"/>
        <v>-37</v>
      </c>
    </row>
    <row r="19" spans="1:12">
      <c r="A19" s="43" t="s">
        <v>31</v>
      </c>
      <c r="B19" s="19">
        <f t="shared" ref="B19:K19" si="3">SUM(B20:B25)</f>
        <v>32626</v>
      </c>
      <c r="C19" s="19">
        <f t="shared" si="3"/>
        <v>32180</v>
      </c>
      <c r="D19" s="19">
        <f t="shared" si="3"/>
        <v>35530</v>
      </c>
      <c r="E19" s="19">
        <f t="shared" si="3"/>
        <v>35902</v>
      </c>
      <c r="F19" s="19">
        <f t="shared" si="3"/>
        <v>36989</v>
      </c>
      <c r="G19" s="19">
        <f t="shared" si="3"/>
        <v>37469</v>
      </c>
      <c r="H19" s="19">
        <f t="shared" si="3"/>
        <v>39014</v>
      </c>
      <c r="I19" s="19">
        <f t="shared" si="3"/>
        <v>39405</v>
      </c>
      <c r="J19" s="19">
        <f t="shared" si="3"/>
        <v>41347</v>
      </c>
      <c r="K19" s="19">
        <f t="shared" si="3"/>
        <v>42301</v>
      </c>
      <c r="L19" s="154">
        <f t="shared" si="2"/>
        <v>9675</v>
      </c>
    </row>
    <row r="20" spans="1:12" s="15" customFormat="1">
      <c r="A20" s="69" t="s">
        <v>21</v>
      </c>
      <c r="B20" s="21">
        <v>45</v>
      </c>
      <c r="C20" s="21">
        <v>45</v>
      </c>
      <c r="D20" s="21">
        <v>45</v>
      </c>
      <c r="E20" s="21">
        <v>95</v>
      </c>
      <c r="F20" s="21">
        <v>45</v>
      </c>
      <c r="G20" s="21">
        <v>0</v>
      </c>
      <c r="H20" s="21">
        <v>30</v>
      </c>
      <c r="I20" s="21">
        <v>30</v>
      </c>
      <c r="J20" s="21">
        <v>85</v>
      </c>
      <c r="K20" s="21">
        <v>145</v>
      </c>
      <c r="L20" s="155">
        <f t="shared" si="2"/>
        <v>100</v>
      </c>
    </row>
    <row r="21" spans="1:12" s="15" customFormat="1">
      <c r="A21" s="68" t="s">
        <v>22</v>
      </c>
      <c r="B21" s="19">
        <v>4340</v>
      </c>
      <c r="C21" s="19">
        <v>4075</v>
      </c>
      <c r="D21" s="19">
        <v>5056</v>
      </c>
      <c r="E21" s="19">
        <v>4937</v>
      </c>
      <c r="F21" s="19">
        <v>5396</v>
      </c>
      <c r="G21" s="19">
        <v>5504</v>
      </c>
      <c r="H21" s="19">
        <v>5509</v>
      </c>
      <c r="I21" s="19">
        <v>5618</v>
      </c>
      <c r="J21" s="19">
        <v>5561</v>
      </c>
      <c r="K21" s="19">
        <v>5545</v>
      </c>
      <c r="L21" s="154">
        <f t="shared" si="2"/>
        <v>1205</v>
      </c>
    </row>
    <row r="22" spans="1:12" s="15" customFormat="1">
      <c r="A22" s="69" t="s">
        <v>32</v>
      </c>
      <c r="B22" s="21">
        <v>7822</v>
      </c>
      <c r="C22" s="21">
        <v>7689</v>
      </c>
      <c r="D22" s="21">
        <v>8829</v>
      </c>
      <c r="E22" s="21">
        <v>9249</v>
      </c>
      <c r="F22" s="21">
        <v>9423</v>
      </c>
      <c r="G22" s="21">
        <v>9259</v>
      </c>
      <c r="H22" s="21">
        <v>9985</v>
      </c>
      <c r="I22" s="21">
        <v>10499</v>
      </c>
      <c r="J22" s="21">
        <v>10971</v>
      </c>
      <c r="K22" s="21">
        <v>11434</v>
      </c>
      <c r="L22" s="155">
        <f t="shared" si="2"/>
        <v>3612</v>
      </c>
    </row>
    <row r="23" spans="1:12" s="15" customFormat="1">
      <c r="A23" s="68" t="s">
        <v>23</v>
      </c>
      <c r="B23" s="19">
        <v>10401</v>
      </c>
      <c r="C23" s="19">
        <v>10778</v>
      </c>
      <c r="D23" s="19">
        <v>11746</v>
      </c>
      <c r="E23" s="19">
        <v>11565</v>
      </c>
      <c r="F23" s="19">
        <v>11886</v>
      </c>
      <c r="G23" s="19">
        <v>12107</v>
      </c>
      <c r="H23" s="19">
        <v>12515</v>
      </c>
      <c r="I23" s="19">
        <v>12810</v>
      </c>
      <c r="J23" s="19">
        <v>13937</v>
      </c>
      <c r="K23" s="19">
        <v>14322</v>
      </c>
      <c r="L23" s="154">
        <f t="shared" si="2"/>
        <v>3921</v>
      </c>
    </row>
    <row r="24" spans="1:12" s="15" customFormat="1">
      <c r="A24" s="69" t="s">
        <v>24</v>
      </c>
      <c r="B24" s="21">
        <v>4021</v>
      </c>
      <c r="C24" s="21">
        <v>3468</v>
      </c>
      <c r="D24" s="21">
        <v>3736</v>
      </c>
      <c r="E24" s="21">
        <v>3875</v>
      </c>
      <c r="F24" s="21">
        <v>3893</v>
      </c>
      <c r="G24" s="21">
        <v>4294</v>
      </c>
      <c r="H24" s="21">
        <v>4694</v>
      </c>
      <c r="I24" s="21">
        <v>4198</v>
      </c>
      <c r="J24" s="21">
        <v>4470</v>
      </c>
      <c r="K24" s="21">
        <v>4427</v>
      </c>
      <c r="L24" s="155">
        <f t="shared" si="2"/>
        <v>406</v>
      </c>
    </row>
    <row r="25" spans="1:12" s="15" customFormat="1">
      <c r="A25" s="68" t="s">
        <v>25</v>
      </c>
      <c r="B25" s="19">
        <v>5997</v>
      </c>
      <c r="C25" s="19">
        <v>6125</v>
      </c>
      <c r="D25" s="19">
        <v>6118</v>
      </c>
      <c r="E25" s="19">
        <v>6181</v>
      </c>
      <c r="F25" s="19">
        <v>6346</v>
      </c>
      <c r="G25" s="19">
        <v>6305</v>
      </c>
      <c r="H25" s="19">
        <v>6281</v>
      </c>
      <c r="I25" s="19">
        <v>6250</v>
      </c>
      <c r="J25" s="19">
        <v>6323</v>
      </c>
      <c r="K25" s="19">
        <v>6428</v>
      </c>
      <c r="L25" s="154">
        <f t="shared" si="2"/>
        <v>431</v>
      </c>
    </row>
    <row r="26" spans="1:12">
      <c r="A26" s="53"/>
      <c r="B26" s="341" t="s">
        <v>226</v>
      </c>
      <c r="C26" s="341"/>
      <c r="D26" s="341"/>
      <c r="E26" s="341"/>
      <c r="F26" s="341"/>
      <c r="G26" s="341"/>
      <c r="H26" s="341"/>
      <c r="I26" s="341"/>
      <c r="J26" s="341"/>
      <c r="K26" s="341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98.80463247245801</v>
      </c>
      <c r="D27" s="19">
        <f t="shared" si="4"/>
        <v>105.28264403106375</v>
      </c>
      <c r="E27" s="19">
        <f t="shared" si="4"/>
        <v>107.00514719162001</v>
      </c>
      <c r="F27" s="19">
        <f t="shared" si="4"/>
        <v>108.72087773162362</v>
      </c>
      <c r="G27" s="19">
        <f t="shared" si="4"/>
        <v>111.80693516344591</v>
      </c>
      <c r="H27" s="19">
        <f t="shared" si="4"/>
        <v>115.0566642586238</v>
      </c>
      <c r="I27" s="19">
        <f t="shared" si="4"/>
        <v>117.46884594545783</v>
      </c>
      <c r="J27" s="19">
        <f t="shared" si="4"/>
        <v>122.24692974534946</v>
      </c>
      <c r="K27" s="19">
        <f t="shared" si="4"/>
        <v>126.81619107820119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98.904692134510242</v>
      </c>
      <c r="D28" s="21">
        <f t="shared" si="5"/>
        <v>103.17335525140264</v>
      </c>
      <c r="E28" s="21">
        <f t="shared" si="5"/>
        <v>105.23532144516314</v>
      </c>
      <c r="F28" s="21">
        <f t="shared" si="5"/>
        <v>106.00900546760533</v>
      </c>
      <c r="G28" s="21">
        <f t="shared" si="5"/>
        <v>110.03645070221205</v>
      </c>
      <c r="H28" s="21">
        <f t="shared" si="5"/>
        <v>112.42004073902012</v>
      </c>
      <c r="I28" s="21">
        <f t="shared" si="5"/>
        <v>115.5397920165815</v>
      </c>
      <c r="J28" s="21">
        <f t="shared" si="5"/>
        <v>119.63334881892578</v>
      </c>
      <c r="K28" s="21">
        <f t="shared" si="5"/>
        <v>125.16170532108781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108.07238714924766</v>
      </c>
      <c r="D29" s="19">
        <f t="shared" si="5"/>
        <v>110.77673851159008</v>
      </c>
      <c r="E29" s="19">
        <f t="shared" si="5"/>
        <v>113.74542496949979</v>
      </c>
      <c r="F29" s="19">
        <f t="shared" si="5"/>
        <v>111.8340788938593</v>
      </c>
      <c r="G29" s="19">
        <f t="shared" si="5"/>
        <v>118.86945912972753</v>
      </c>
      <c r="H29" s="19">
        <f t="shared" si="5"/>
        <v>122.91581943879626</v>
      </c>
      <c r="I29" s="19">
        <f t="shared" si="5"/>
        <v>133.52989019926798</v>
      </c>
      <c r="J29" s="19">
        <f t="shared" si="5"/>
        <v>140.64660431069541</v>
      </c>
      <c r="K29" s="19">
        <f t="shared" si="5"/>
        <v>136.8035786905246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93.243697478991592</v>
      </c>
      <c r="D30" s="21">
        <f t="shared" si="5"/>
        <v>102.35294117647059</v>
      </c>
      <c r="E30" s="21">
        <f t="shared" si="5"/>
        <v>102.28571428571429</v>
      </c>
      <c r="F30" s="21">
        <f t="shared" si="5"/>
        <v>111.9327731092437</v>
      </c>
      <c r="G30" s="21">
        <f t="shared" si="5"/>
        <v>116.77310924369748</v>
      </c>
      <c r="H30" s="21">
        <f t="shared" si="5"/>
        <v>124.73949579831933</v>
      </c>
      <c r="I30" s="21">
        <f t="shared" si="5"/>
        <v>124.23529411764706</v>
      </c>
      <c r="J30" s="21">
        <f t="shared" si="5"/>
        <v>106.35294117647059</v>
      </c>
      <c r="K30" s="21">
        <f t="shared" si="5"/>
        <v>123.83193277310924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100.93573123972978</v>
      </c>
      <c r="D31" s="19">
        <f t="shared" si="5"/>
        <v>104.5828008033595</v>
      </c>
      <c r="E31" s="19">
        <f t="shared" si="5"/>
        <v>107.99707869271499</v>
      </c>
      <c r="F31" s="19">
        <f t="shared" si="5"/>
        <v>109.15190797882052</v>
      </c>
      <c r="G31" s="19">
        <f t="shared" si="5"/>
        <v>112.12342523279167</v>
      </c>
      <c r="H31" s="19">
        <f t="shared" si="5"/>
        <v>112.00931166697097</v>
      </c>
      <c r="I31" s="19">
        <f t="shared" si="5"/>
        <v>112.8720102245755</v>
      </c>
      <c r="J31" s="19">
        <f t="shared" si="5"/>
        <v>115.31404053313858</v>
      </c>
      <c r="K31" s="19">
        <f t="shared" si="5"/>
        <v>120.04290670074859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80.095541401273891</v>
      </c>
      <c r="D32" s="21">
        <f t="shared" si="5"/>
        <v>103.5031847133758</v>
      </c>
      <c r="E32" s="21">
        <f t="shared" si="5"/>
        <v>102.70700636942675</v>
      </c>
      <c r="F32" s="21">
        <f t="shared" si="5"/>
        <v>85.98726114649682</v>
      </c>
      <c r="G32" s="21">
        <f t="shared" si="5"/>
        <v>85.98726114649682</v>
      </c>
      <c r="H32" s="21">
        <f t="shared" si="5"/>
        <v>87.579617834394909</v>
      </c>
      <c r="I32" s="21">
        <f t="shared" si="5"/>
        <v>85.98726114649682</v>
      </c>
      <c r="J32" s="21">
        <f t="shared" si="5"/>
        <v>112.42038216560509</v>
      </c>
      <c r="K32" s="21">
        <f t="shared" si="5"/>
        <v>127.07006369426752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94.864525977212011</v>
      </c>
      <c r="D33" s="19">
        <f t="shared" si="5"/>
        <v>98.042850133565935</v>
      </c>
      <c r="E33" s="19">
        <f t="shared" si="5"/>
        <v>95.747696669029054</v>
      </c>
      <c r="F33" s="19">
        <f t="shared" si="5"/>
        <v>94.433843973177773</v>
      </c>
      <c r="G33" s="19">
        <f t="shared" si="5"/>
        <v>98.653437278525871</v>
      </c>
      <c r="H33" s="19">
        <f t="shared" si="5"/>
        <v>102.15341002017118</v>
      </c>
      <c r="I33" s="19">
        <f t="shared" si="5"/>
        <v>107.50695088044486</v>
      </c>
      <c r="J33" s="19">
        <f t="shared" si="5"/>
        <v>111.24134547238728</v>
      </c>
      <c r="K33" s="19">
        <f t="shared" si="5"/>
        <v>113.67824238128986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110.32608695652173</v>
      </c>
      <c r="D34" s="21">
        <f t="shared" si="5"/>
        <v>110</v>
      </c>
      <c r="E34" s="21">
        <f t="shared" si="5"/>
        <v>129.02173913043478</v>
      </c>
      <c r="F34" s="21">
        <f t="shared" si="5"/>
        <v>141.84782608695653</v>
      </c>
      <c r="G34" s="21">
        <f t="shared" si="5"/>
        <v>166.08695652173913</v>
      </c>
      <c r="H34" s="21">
        <f t="shared" si="5"/>
        <v>186.41304347826087</v>
      </c>
      <c r="I34" s="21">
        <f t="shared" si="5"/>
        <v>155</v>
      </c>
      <c r="J34" s="21">
        <f t="shared" si="5"/>
        <v>177.71739130434781</v>
      </c>
      <c r="K34" s="21">
        <f t="shared" si="5"/>
        <v>211.41304347826087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75.595238095238102</v>
      </c>
      <c r="D35" s="19">
        <f t="shared" si="5"/>
        <v>87.5</v>
      </c>
      <c r="E35" s="19">
        <f t="shared" si="5"/>
        <v>65.178571428571431</v>
      </c>
      <c r="F35" s="19">
        <f t="shared" si="5"/>
        <v>70.535714285714292</v>
      </c>
      <c r="G35" s="19">
        <f t="shared" si="5"/>
        <v>76.488095238095241</v>
      </c>
      <c r="H35" s="19">
        <f t="shared" si="5"/>
        <v>70.535714285714292</v>
      </c>
      <c r="I35" s="19">
        <f t="shared" si="5"/>
        <v>86.904761904761898</v>
      </c>
      <c r="J35" s="19">
        <f t="shared" si="5"/>
        <v>92.857142857142861</v>
      </c>
      <c r="K35" s="19">
        <f t="shared" si="5"/>
        <v>104.16666666666667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83.773584905660371</v>
      </c>
      <c r="D36" s="21">
        <f t="shared" si="5"/>
        <v>81.886792452830193</v>
      </c>
      <c r="E36" s="21">
        <f t="shared" si="5"/>
        <v>112.26415094339623</v>
      </c>
      <c r="F36" s="21">
        <f t="shared" si="5"/>
        <v>122.64150943396227</v>
      </c>
      <c r="G36" s="21">
        <f t="shared" si="5"/>
        <v>96.037735849056602</v>
      </c>
      <c r="H36" s="21">
        <f t="shared" si="5"/>
        <v>96.415094339622641</v>
      </c>
      <c r="I36" s="21">
        <f t="shared" si="5"/>
        <v>100.75471698113208</v>
      </c>
      <c r="J36" s="21">
        <f t="shared" si="5"/>
        <v>126.22641509433963</v>
      </c>
      <c r="K36" s="21">
        <f t="shared" si="5"/>
        <v>132.45283018867926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103.03481660770807</v>
      </c>
      <c r="D37" s="19">
        <f t="shared" si="5"/>
        <v>111.02215602308695</v>
      </c>
      <c r="E37" s="19">
        <f t="shared" si="5"/>
        <v>118.97225842487433</v>
      </c>
      <c r="F37" s="19">
        <f t="shared" si="5"/>
        <v>121.61608638987153</v>
      </c>
      <c r="G37" s="19">
        <f t="shared" si="5"/>
        <v>126.02867250046546</v>
      </c>
      <c r="H37" s="19">
        <f t="shared" si="5"/>
        <v>127.92776019363247</v>
      </c>
      <c r="I37" s="19">
        <f t="shared" si="5"/>
        <v>133.30850865760567</v>
      </c>
      <c r="J37" s="19">
        <f t="shared" si="5"/>
        <v>146.76968907093652</v>
      </c>
      <c r="K37" s="19">
        <f t="shared" si="5"/>
        <v>161.79482405511078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0</v>
      </c>
      <c r="D38" s="21">
        <f t="shared" si="5"/>
        <v>0</v>
      </c>
      <c r="E38" s="21">
        <f t="shared" si="5"/>
        <v>0</v>
      </c>
      <c r="F38" s="21">
        <f t="shared" si="5"/>
        <v>0</v>
      </c>
      <c r="G38" s="21">
        <f t="shared" si="5"/>
        <v>0</v>
      </c>
      <c r="H38" s="21">
        <f t="shared" si="5"/>
        <v>0</v>
      </c>
      <c r="I38" s="21">
        <f t="shared" si="5"/>
        <v>0</v>
      </c>
      <c r="J38" s="21">
        <f t="shared" si="5"/>
        <v>0</v>
      </c>
      <c r="K38" s="21">
        <f t="shared" si="5"/>
        <v>0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98.632992092196403</v>
      </c>
      <c r="D39" s="19">
        <f t="shared" si="5"/>
        <v>108.90087660148347</v>
      </c>
      <c r="E39" s="19">
        <f t="shared" si="5"/>
        <v>110.04107153803714</v>
      </c>
      <c r="F39" s="19">
        <f t="shared" si="5"/>
        <v>113.3727701832894</v>
      </c>
      <c r="G39" s="19">
        <f t="shared" si="5"/>
        <v>114.84398945626188</v>
      </c>
      <c r="H39" s="19">
        <f t="shared" si="5"/>
        <v>119.57947649114203</v>
      </c>
      <c r="I39" s="19">
        <f t="shared" si="5"/>
        <v>120.7779071905842</v>
      </c>
      <c r="J39" s="19">
        <f t="shared" si="5"/>
        <v>126.73021516581868</v>
      </c>
      <c r="K39" s="19">
        <f t="shared" si="5"/>
        <v>129.65426347085148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100</v>
      </c>
      <c r="D40" s="186">
        <f t="shared" si="5"/>
        <v>100</v>
      </c>
      <c r="E40" s="186">
        <f t="shared" si="5"/>
        <v>211.11111111111111</v>
      </c>
      <c r="F40" s="186">
        <f t="shared" si="5"/>
        <v>100</v>
      </c>
      <c r="G40" s="186">
        <f t="shared" si="5"/>
        <v>0</v>
      </c>
      <c r="H40" s="186">
        <f t="shared" si="5"/>
        <v>66.666666666666671</v>
      </c>
      <c r="I40" s="186">
        <f t="shared" si="5"/>
        <v>66.666666666666671</v>
      </c>
      <c r="J40" s="186">
        <f t="shared" si="5"/>
        <v>188.88888888888889</v>
      </c>
      <c r="K40" s="186">
        <f t="shared" si="5"/>
        <v>322.22222222222223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93.894009216589865</v>
      </c>
      <c r="D41" s="19">
        <f t="shared" si="5"/>
        <v>116.49769585253456</v>
      </c>
      <c r="E41" s="19">
        <f t="shared" si="5"/>
        <v>113.7557603686636</v>
      </c>
      <c r="F41" s="19">
        <f t="shared" si="5"/>
        <v>124.33179723502305</v>
      </c>
      <c r="G41" s="19">
        <f t="shared" si="5"/>
        <v>126.82027649769586</v>
      </c>
      <c r="H41" s="19">
        <f t="shared" si="5"/>
        <v>126.93548387096774</v>
      </c>
      <c r="I41" s="19">
        <f t="shared" si="5"/>
        <v>129.44700460829492</v>
      </c>
      <c r="J41" s="19">
        <f t="shared" si="5"/>
        <v>128.13364055299539</v>
      </c>
      <c r="K41" s="19">
        <f t="shared" si="5"/>
        <v>127.76497695852535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98.299667604193303</v>
      </c>
      <c r="D42" s="21">
        <f t="shared" si="5"/>
        <v>112.87394528253644</v>
      </c>
      <c r="E42" s="21">
        <f t="shared" si="5"/>
        <v>118.24341600613654</v>
      </c>
      <c r="F42" s="21">
        <f t="shared" si="5"/>
        <v>120.46791102019944</v>
      </c>
      <c r="G42" s="21">
        <f t="shared" si="5"/>
        <v>118.37126054717463</v>
      </c>
      <c r="H42" s="21">
        <f t="shared" si="5"/>
        <v>127.65277422654053</v>
      </c>
      <c r="I42" s="21">
        <f t="shared" si="5"/>
        <v>134.22398363589875</v>
      </c>
      <c r="J42" s="21">
        <f t="shared" si="5"/>
        <v>140.25824597289696</v>
      </c>
      <c r="K42" s="21">
        <f t="shared" si="5"/>
        <v>146.17744822296089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103.62465147581963</v>
      </c>
      <c r="D43" s="19">
        <f t="shared" si="5"/>
        <v>112.93144889914431</v>
      </c>
      <c r="E43" s="19">
        <f t="shared" si="5"/>
        <v>111.19123161234496</v>
      </c>
      <c r="F43" s="19">
        <f t="shared" si="5"/>
        <v>114.2774733198731</v>
      </c>
      <c r="G43" s="19">
        <f t="shared" si="5"/>
        <v>116.40226901259494</v>
      </c>
      <c r="H43" s="19">
        <f t="shared" si="5"/>
        <v>120.32496875300451</v>
      </c>
      <c r="I43" s="19">
        <f t="shared" si="5"/>
        <v>123.16123449668301</v>
      </c>
      <c r="J43" s="19">
        <f t="shared" si="5"/>
        <v>133.99673108354966</v>
      </c>
      <c r="K43" s="19">
        <f t="shared" si="5"/>
        <v>137.69829824055378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86.247202188510315</v>
      </c>
      <c r="D44" s="21">
        <f t="shared" si="6"/>
        <v>92.912210892812737</v>
      </c>
      <c r="E44" s="21">
        <f t="shared" si="6"/>
        <v>96.369062422283008</v>
      </c>
      <c r="F44" s="21">
        <f t="shared" si="6"/>
        <v>96.816712260631689</v>
      </c>
      <c r="G44" s="21">
        <f t="shared" si="6"/>
        <v>106.78935588162149</v>
      </c>
      <c r="H44" s="21">
        <f t="shared" si="6"/>
        <v>116.73713006714748</v>
      </c>
      <c r="I44" s="21">
        <f t="shared" si="6"/>
        <v>104.40189007709525</v>
      </c>
      <c r="J44" s="21">
        <f t="shared" si="6"/>
        <v>111.16637652325292</v>
      </c>
      <c r="K44" s="21">
        <f t="shared" si="6"/>
        <v>110.09699079830888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102.13440053360013</v>
      </c>
      <c r="D45" s="19">
        <f t="shared" si="6"/>
        <v>102.01767550441888</v>
      </c>
      <c r="E45" s="19">
        <f t="shared" si="6"/>
        <v>103.06820076705019</v>
      </c>
      <c r="F45" s="19">
        <f t="shared" si="6"/>
        <v>105.81957645489412</v>
      </c>
      <c r="G45" s="19">
        <f t="shared" si="6"/>
        <v>105.13590128397531</v>
      </c>
      <c r="H45" s="19">
        <f t="shared" si="6"/>
        <v>104.7357011839253</v>
      </c>
      <c r="I45" s="19">
        <f t="shared" si="6"/>
        <v>104.21877605469402</v>
      </c>
      <c r="J45" s="19">
        <f t="shared" si="6"/>
        <v>105.43605135901284</v>
      </c>
      <c r="K45" s="19">
        <f t="shared" si="6"/>
        <v>107.1869267967317</v>
      </c>
      <c r="L45" s="154" t="s">
        <v>247</v>
      </c>
    </row>
    <row r="46" spans="1:12" s="64" customFormat="1" ht="20" customHeight="1">
      <c r="A46" s="340" t="s">
        <v>245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A50" sqref="A50"/>
    </sheetView>
  </sheetViews>
  <sheetFormatPr baseColWidth="10" defaultColWidth="10.81640625" defaultRowHeight="14"/>
  <cols>
    <col min="1" max="1" width="24.54296875" style="1" customWidth="1"/>
    <col min="2" max="2" width="12.7265625" style="1" customWidth="1"/>
    <col min="3" max="3" width="12.1796875" style="1" customWidth="1"/>
    <col min="4" max="10" width="10.81640625" style="1" customWidth="1"/>
    <col min="11" max="16384" width="10.81640625" style="1"/>
  </cols>
  <sheetData>
    <row r="1" spans="1:9" s="15" customFormat="1" ht="20.149999999999999" customHeight="1">
      <c r="A1" s="35" t="s">
        <v>0</v>
      </c>
      <c r="B1" s="26"/>
    </row>
    <row r="2" spans="1:9" s="64" customFormat="1" ht="14.5" customHeight="1">
      <c r="A2" s="126"/>
    </row>
    <row r="3" spans="1:9" s="4" customFormat="1" ht="14.5" customHeight="1">
      <c r="A3" s="54" t="s">
        <v>196</v>
      </c>
    </row>
    <row r="4" spans="1:9" s="64" customFormat="1" ht="14.5" customHeight="1">
      <c r="A4" s="127"/>
    </row>
    <row r="5" spans="1:9" ht="14.5" customHeight="1">
      <c r="A5" s="342" t="s">
        <v>29</v>
      </c>
      <c r="B5" s="342" t="s">
        <v>2</v>
      </c>
      <c r="C5" s="343" t="s">
        <v>51</v>
      </c>
      <c r="D5" s="343"/>
      <c r="E5" s="343"/>
      <c r="F5" s="343"/>
      <c r="G5" s="343"/>
      <c r="H5" s="343"/>
      <c r="I5" s="343"/>
    </row>
    <row r="6" spans="1:9" ht="33" customHeight="1">
      <c r="A6" s="342"/>
      <c r="B6" s="342"/>
      <c r="C6" s="61" t="s">
        <v>3</v>
      </c>
      <c r="D6" s="61" t="s">
        <v>34</v>
      </c>
      <c r="E6" s="61" t="s">
        <v>228</v>
      </c>
      <c r="F6" s="61" t="s">
        <v>26</v>
      </c>
      <c r="G6" s="61" t="s">
        <v>227</v>
      </c>
      <c r="H6" s="61" t="s">
        <v>27</v>
      </c>
      <c r="I6" s="61" t="s">
        <v>4</v>
      </c>
    </row>
    <row r="7" spans="1:9">
      <c r="A7" s="52"/>
      <c r="B7" s="336" t="s">
        <v>33</v>
      </c>
      <c r="C7" s="336"/>
      <c r="D7" s="336"/>
      <c r="E7" s="336"/>
      <c r="F7" s="336"/>
      <c r="G7" s="336"/>
      <c r="H7" s="336"/>
      <c r="I7" s="336"/>
    </row>
    <row r="8" spans="1:9">
      <c r="A8" s="7" t="s">
        <v>10</v>
      </c>
      <c r="B8" s="22">
        <v>4725965</v>
      </c>
      <c r="C8" s="23">
        <v>1787460</v>
      </c>
      <c r="D8" s="23">
        <v>664723</v>
      </c>
      <c r="E8" s="23">
        <v>668085</v>
      </c>
      <c r="F8" s="23">
        <v>259507</v>
      </c>
      <c r="G8" s="23">
        <v>522723</v>
      </c>
      <c r="H8" s="23">
        <v>154650</v>
      </c>
      <c r="I8" s="23">
        <v>668817</v>
      </c>
    </row>
    <row r="9" spans="1:9">
      <c r="A9" s="44" t="s">
        <v>30</v>
      </c>
      <c r="B9" s="24">
        <v>2649745</v>
      </c>
      <c r="C9" s="25">
        <v>927832</v>
      </c>
      <c r="D9" s="25">
        <v>470313</v>
      </c>
      <c r="E9" s="25">
        <v>630177</v>
      </c>
      <c r="F9" s="25">
        <v>108713</v>
      </c>
      <c r="G9" s="25">
        <v>146329</v>
      </c>
      <c r="H9" s="25">
        <v>70048</v>
      </c>
      <c r="I9" s="25">
        <v>296333</v>
      </c>
    </row>
    <row r="10" spans="1:9" s="15" customFormat="1">
      <c r="A10" s="68" t="s">
        <v>11</v>
      </c>
      <c r="B10" s="23">
        <v>108652</v>
      </c>
      <c r="C10" s="23">
        <v>28425</v>
      </c>
      <c r="D10" s="23">
        <v>34760</v>
      </c>
      <c r="E10" s="23">
        <v>1619</v>
      </c>
      <c r="F10" s="23">
        <v>8149</v>
      </c>
      <c r="G10" s="23">
        <v>10491</v>
      </c>
      <c r="H10" s="23">
        <v>6728</v>
      </c>
      <c r="I10" s="23">
        <v>18480</v>
      </c>
    </row>
    <row r="11" spans="1:9" s="15" customFormat="1">
      <c r="A11" s="69" t="s">
        <v>12</v>
      </c>
      <c r="B11" s="25">
        <v>92170</v>
      </c>
      <c r="C11" s="25">
        <v>614</v>
      </c>
      <c r="D11" s="25">
        <v>12332</v>
      </c>
      <c r="E11" s="25">
        <v>3258</v>
      </c>
      <c r="F11" s="25">
        <v>2317</v>
      </c>
      <c r="G11" s="25">
        <v>17913</v>
      </c>
      <c r="H11" s="25">
        <v>3684</v>
      </c>
      <c r="I11" s="25">
        <v>52052</v>
      </c>
    </row>
    <row r="12" spans="1:9" s="15" customFormat="1">
      <c r="A12" s="68" t="s">
        <v>13</v>
      </c>
      <c r="B12" s="23">
        <v>309974</v>
      </c>
      <c r="C12" s="23">
        <v>102390</v>
      </c>
      <c r="D12" s="23">
        <v>73648</v>
      </c>
      <c r="E12" s="23">
        <v>42669</v>
      </c>
      <c r="F12" s="23">
        <v>13312</v>
      </c>
      <c r="G12" s="23">
        <v>16613</v>
      </c>
      <c r="H12" s="23">
        <v>26299</v>
      </c>
      <c r="I12" s="23">
        <v>35043</v>
      </c>
    </row>
    <row r="13" spans="1:9" s="15" customFormat="1">
      <c r="A13" s="69" t="s">
        <v>14</v>
      </c>
      <c r="B13" s="25">
        <v>24663</v>
      </c>
      <c r="C13" s="25">
        <v>10157</v>
      </c>
      <c r="D13" s="25">
        <v>5840</v>
      </c>
      <c r="E13" s="25">
        <v>1134</v>
      </c>
      <c r="F13" s="25">
        <v>1139</v>
      </c>
      <c r="G13" s="25">
        <v>2329</v>
      </c>
      <c r="H13" s="25">
        <v>798</v>
      </c>
      <c r="I13" s="25">
        <v>3266</v>
      </c>
    </row>
    <row r="14" spans="1:9" s="15" customFormat="1">
      <c r="A14" s="68" t="s">
        <v>15</v>
      </c>
      <c r="B14" s="23">
        <v>571496</v>
      </c>
      <c r="C14" s="23">
        <v>167338</v>
      </c>
      <c r="D14" s="23">
        <v>91747</v>
      </c>
      <c r="E14" s="23">
        <v>152886</v>
      </c>
      <c r="F14" s="23">
        <v>43011</v>
      </c>
      <c r="G14" s="23">
        <v>54395</v>
      </c>
      <c r="H14" s="23">
        <v>20852</v>
      </c>
      <c r="I14" s="23">
        <v>41267</v>
      </c>
    </row>
    <row r="15" spans="1:9" s="15" customFormat="1">
      <c r="A15" s="69" t="s">
        <v>16</v>
      </c>
      <c r="B15" s="25">
        <v>277889</v>
      </c>
      <c r="C15" s="25">
        <v>135934</v>
      </c>
      <c r="D15" s="25">
        <v>48422</v>
      </c>
      <c r="E15" s="25">
        <v>35657</v>
      </c>
      <c r="F15" s="25">
        <v>5734</v>
      </c>
      <c r="G15" s="25">
        <v>12006</v>
      </c>
      <c r="H15" s="25">
        <v>1945</v>
      </c>
      <c r="I15" s="25">
        <v>38191</v>
      </c>
    </row>
    <row r="16" spans="1:9" s="15" customFormat="1">
      <c r="A16" s="68" t="s">
        <v>17</v>
      </c>
      <c r="B16" s="23">
        <v>170108</v>
      </c>
      <c r="C16" s="23">
        <v>80150</v>
      </c>
      <c r="D16" s="23">
        <v>28444</v>
      </c>
      <c r="E16" s="23">
        <v>52332</v>
      </c>
      <c r="F16" s="23">
        <v>427</v>
      </c>
      <c r="G16" s="23">
        <v>4319</v>
      </c>
      <c r="H16" s="23">
        <v>350</v>
      </c>
      <c r="I16" s="23">
        <v>4086</v>
      </c>
    </row>
    <row r="17" spans="1:9" s="15" customFormat="1">
      <c r="A17" s="69" t="s">
        <v>18</v>
      </c>
      <c r="B17" s="25">
        <v>474934</v>
      </c>
      <c r="C17" s="25">
        <v>208778</v>
      </c>
      <c r="D17" s="25">
        <v>84539</v>
      </c>
      <c r="E17" s="25">
        <v>121614</v>
      </c>
      <c r="F17" s="25">
        <v>4697</v>
      </c>
      <c r="G17" s="25">
        <v>11537</v>
      </c>
      <c r="H17" s="25">
        <v>702</v>
      </c>
      <c r="I17" s="25">
        <v>43067</v>
      </c>
    </row>
    <row r="18" spans="1:9" s="15" customFormat="1">
      <c r="A18" s="68" t="s">
        <v>19</v>
      </c>
      <c r="B18" s="23">
        <v>583845</v>
      </c>
      <c r="C18" s="23">
        <v>182708</v>
      </c>
      <c r="D18" s="23">
        <v>86801</v>
      </c>
      <c r="E18" s="23">
        <v>202392</v>
      </c>
      <c r="F18" s="23">
        <v>28056</v>
      </c>
      <c r="G18" s="23">
        <v>15581</v>
      </c>
      <c r="H18" s="23">
        <v>8690</v>
      </c>
      <c r="I18" s="23">
        <v>59617</v>
      </c>
    </row>
    <row r="19" spans="1:9" s="15" customFormat="1">
      <c r="A19" s="69" t="s">
        <v>20</v>
      </c>
      <c r="B19" s="25">
        <v>36014</v>
      </c>
      <c r="C19" s="25">
        <v>11338</v>
      </c>
      <c r="D19" s="25">
        <v>3780</v>
      </c>
      <c r="E19" s="25">
        <v>16616</v>
      </c>
      <c r="F19" s="25">
        <v>1871</v>
      </c>
      <c r="G19" s="25">
        <v>1145</v>
      </c>
      <c r="H19" s="212">
        <v>0</v>
      </c>
      <c r="I19" s="25">
        <v>1264</v>
      </c>
    </row>
    <row r="20" spans="1:9">
      <c r="A20" s="43" t="s">
        <v>31</v>
      </c>
      <c r="B20" s="22">
        <v>1038110</v>
      </c>
      <c r="C20" s="23">
        <v>429814</v>
      </c>
      <c r="D20" s="23">
        <v>97205</v>
      </c>
      <c r="E20" s="23">
        <v>18954</v>
      </c>
      <c r="F20" s="23">
        <v>75397</v>
      </c>
      <c r="G20" s="23">
        <v>188197</v>
      </c>
      <c r="H20" s="23">
        <v>42301</v>
      </c>
      <c r="I20" s="23">
        <v>186242</v>
      </c>
    </row>
    <row r="21" spans="1:9" s="15" customFormat="1">
      <c r="A21" s="69" t="s">
        <v>21</v>
      </c>
      <c r="B21" s="25">
        <v>160772</v>
      </c>
      <c r="C21" s="25">
        <v>37827</v>
      </c>
      <c r="D21" s="25">
        <v>16496</v>
      </c>
      <c r="E21" s="25">
        <v>4076</v>
      </c>
      <c r="F21" s="25">
        <v>6272</v>
      </c>
      <c r="G21" s="25">
        <v>44962</v>
      </c>
      <c r="H21" s="25">
        <v>145</v>
      </c>
      <c r="I21" s="25">
        <v>50994</v>
      </c>
    </row>
    <row r="22" spans="1:9" s="15" customFormat="1">
      <c r="A22" s="68" t="s">
        <v>22</v>
      </c>
      <c r="B22" s="23">
        <v>186492</v>
      </c>
      <c r="C22" s="23">
        <v>104673</v>
      </c>
      <c r="D22" s="23">
        <v>13859</v>
      </c>
      <c r="E22" s="23">
        <v>1847</v>
      </c>
      <c r="F22" s="23">
        <v>11546</v>
      </c>
      <c r="G22" s="23">
        <v>20165</v>
      </c>
      <c r="H22" s="23">
        <v>5545</v>
      </c>
      <c r="I22" s="23">
        <v>28857</v>
      </c>
    </row>
    <row r="23" spans="1:9" s="15" customFormat="1">
      <c r="A23" s="69" t="s">
        <v>32</v>
      </c>
      <c r="B23" s="25">
        <v>108172</v>
      </c>
      <c r="C23" s="25">
        <v>18077</v>
      </c>
      <c r="D23" s="25">
        <v>11407</v>
      </c>
      <c r="E23" s="25">
        <v>1691</v>
      </c>
      <c r="F23" s="25">
        <v>9921</v>
      </c>
      <c r="G23" s="25">
        <v>30440</v>
      </c>
      <c r="H23" s="25">
        <v>11434</v>
      </c>
      <c r="I23" s="25">
        <v>25202</v>
      </c>
    </row>
    <row r="24" spans="1:9" s="15" customFormat="1">
      <c r="A24" s="68" t="s">
        <v>23</v>
      </c>
      <c r="B24" s="23">
        <v>325040</v>
      </c>
      <c r="C24" s="23">
        <v>151860</v>
      </c>
      <c r="D24" s="23">
        <v>25648</v>
      </c>
      <c r="E24" s="23">
        <v>3275</v>
      </c>
      <c r="F24" s="23">
        <v>24077</v>
      </c>
      <c r="G24" s="23">
        <v>55722</v>
      </c>
      <c r="H24" s="23">
        <v>14322</v>
      </c>
      <c r="I24" s="23">
        <v>50136</v>
      </c>
    </row>
    <row r="25" spans="1:9" s="15" customFormat="1">
      <c r="A25" s="69" t="s">
        <v>24</v>
      </c>
      <c r="B25" s="25">
        <v>158532</v>
      </c>
      <c r="C25" s="25">
        <v>83731</v>
      </c>
      <c r="D25" s="25">
        <v>15033</v>
      </c>
      <c r="E25" s="25">
        <v>2759</v>
      </c>
      <c r="F25" s="25">
        <v>8065</v>
      </c>
      <c r="G25" s="25">
        <v>21034</v>
      </c>
      <c r="H25" s="25">
        <v>4427</v>
      </c>
      <c r="I25" s="25">
        <v>23483</v>
      </c>
    </row>
    <row r="26" spans="1:9" s="15" customFormat="1">
      <c r="A26" s="68" t="s">
        <v>25</v>
      </c>
      <c r="B26" s="23">
        <v>99102</v>
      </c>
      <c r="C26" s="23">
        <v>33646</v>
      </c>
      <c r="D26" s="23">
        <v>14762</v>
      </c>
      <c r="E26" s="23">
        <v>5306</v>
      </c>
      <c r="F26" s="23">
        <v>15516</v>
      </c>
      <c r="G26" s="23">
        <v>15874</v>
      </c>
      <c r="H26" s="23">
        <v>6428</v>
      </c>
      <c r="I26" s="23">
        <v>7570</v>
      </c>
    </row>
    <row r="27" spans="1:9">
      <c r="A27" s="52"/>
      <c r="B27" s="336" t="s">
        <v>182</v>
      </c>
      <c r="C27" s="336"/>
      <c r="D27" s="336"/>
      <c r="E27" s="336"/>
      <c r="F27" s="336"/>
      <c r="G27" s="336"/>
      <c r="H27" s="336"/>
      <c r="I27" s="336"/>
    </row>
    <row r="28" spans="1:9">
      <c r="A28" s="7" t="s">
        <v>10</v>
      </c>
      <c r="B28" s="22">
        <f>B8*100/$B8</f>
        <v>100</v>
      </c>
      <c r="C28" s="195">
        <f t="shared" ref="C28:I28" si="0">C8*100/$B8</f>
        <v>37.822116752874813</v>
      </c>
      <c r="D28" s="195">
        <f t="shared" si="0"/>
        <v>14.065339036577715</v>
      </c>
      <c r="E28" s="195">
        <f t="shared" si="0"/>
        <v>14.136477946832022</v>
      </c>
      <c r="F28" s="195">
        <f t="shared" si="0"/>
        <v>5.491090179465993</v>
      </c>
      <c r="G28" s="195">
        <f t="shared" si="0"/>
        <v>11.060661684968043</v>
      </c>
      <c r="H28" s="195">
        <f t="shared" si="0"/>
        <v>3.2723475522988426</v>
      </c>
      <c r="I28" s="195">
        <f t="shared" si="0"/>
        <v>14.151966846982575</v>
      </c>
    </row>
    <row r="29" spans="1:9">
      <c r="A29" s="44" t="s">
        <v>30</v>
      </c>
      <c r="B29" s="24">
        <f t="shared" ref="B29:I29" si="1">B9*100/$B9</f>
        <v>100</v>
      </c>
      <c r="C29" s="150">
        <f t="shared" si="1"/>
        <v>35.01589775619918</v>
      </c>
      <c r="D29" s="150">
        <f t="shared" si="1"/>
        <v>17.749368335443599</v>
      </c>
      <c r="E29" s="150">
        <f t="shared" si="1"/>
        <v>23.782552660727731</v>
      </c>
      <c r="F29" s="150">
        <f t="shared" si="1"/>
        <v>4.1027721535468507</v>
      </c>
      <c r="G29" s="150">
        <f t="shared" si="1"/>
        <v>5.5223804554777915</v>
      </c>
      <c r="H29" s="150">
        <f t="shared" si="1"/>
        <v>2.6435751364753965</v>
      </c>
      <c r="I29" s="150">
        <f t="shared" si="1"/>
        <v>11.183453502129451</v>
      </c>
    </row>
    <row r="30" spans="1:9">
      <c r="A30" s="68" t="s">
        <v>11</v>
      </c>
      <c r="B30" s="23">
        <f t="shared" ref="B30:I30" si="2">B10*100/$B10</f>
        <v>100</v>
      </c>
      <c r="C30" s="149">
        <f t="shared" si="2"/>
        <v>26.161506460994737</v>
      </c>
      <c r="D30" s="149">
        <f t="shared" si="2"/>
        <v>31.992048006479401</v>
      </c>
      <c r="E30" s="149">
        <f t="shared" si="2"/>
        <v>1.4900784154916615</v>
      </c>
      <c r="F30" s="149">
        <f t="shared" si="2"/>
        <v>7.5000920369620436</v>
      </c>
      <c r="G30" s="149">
        <f t="shared" si="2"/>
        <v>9.6555976880315129</v>
      </c>
      <c r="H30" s="149">
        <f t="shared" si="2"/>
        <v>6.1922468063174172</v>
      </c>
      <c r="I30" s="149">
        <f t="shared" si="2"/>
        <v>17.008430585723225</v>
      </c>
    </row>
    <row r="31" spans="1:9">
      <c r="A31" s="69" t="s">
        <v>12</v>
      </c>
      <c r="B31" s="25">
        <f t="shared" ref="B31:I31" si="3">B11*100/$B11</f>
        <v>100</v>
      </c>
      <c r="C31" s="150">
        <f t="shared" si="3"/>
        <v>0.666160355864164</v>
      </c>
      <c r="D31" s="150">
        <f t="shared" si="3"/>
        <v>13.379624606705002</v>
      </c>
      <c r="E31" s="150">
        <f t="shared" si="3"/>
        <v>3.5347727026147338</v>
      </c>
      <c r="F31" s="150">
        <f t="shared" si="3"/>
        <v>2.5138331344255183</v>
      </c>
      <c r="G31" s="150">
        <f t="shared" si="3"/>
        <v>19.434740154063146</v>
      </c>
      <c r="H31" s="150">
        <f t="shared" si="3"/>
        <v>3.9969621351849844</v>
      </c>
      <c r="I31" s="150">
        <f t="shared" si="3"/>
        <v>56.473906911142457</v>
      </c>
    </row>
    <row r="32" spans="1:9">
      <c r="A32" s="68" t="s">
        <v>13</v>
      </c>
      <c r="B32" s="23">
        <f t="shared" ref="B32:I32" si="4">B12*100/$B12</f>
        <v>100</v>
      </c>
      <c r="C32" s="149">
        <f t="shared" si="4"/>
        <v>33.031802667320484</v>
      </c>
      <c r="D32" s="149">
        <f t="shared" si="4"/>
        <v>23.759412079722814</v>
      </c>
      <c r="E32" s="149">
        <f t="shared" si="4"/>
        <v>13.765348061450315</v>
      </c>
      <c r="F32" s="149">
        <f t="shared" si="4"/>
        <v>4.2945537367650193</v>
      </c>
      <c r="G32" s="149">
        <f t="shared" si="4"/>
        <v>5.3594817629865732</v>
      </c>
      <c r="H32" s="149">
        <f t="shared" si="4"/>
        <v>8.484259970191049</v>
      </c>
      <c r="I32" s="149">
        <f t="shared" si="4"/>
        <v>11.305141721563745</v>
      </c>
    </row>
    <row r="33" spans="1:9">
      <c r="A33" s="69" t="s">
        <v>14</v>
      </c>
      <c r="B33" s="25">
        <f t="shared" ref="B33:I33" si="5">B13*100/$B13</f>
        <v>100</v>
      </c>
      <c r="C33" s="150">
        <f t="shared" si="5"/>
        <v>41.183148846450145</v>
      </c>
      <c r="D33" s="150">
        <f t="shared" si="5"/>
        <v>23.679195556096175</v>
      </c>
      <c r="E33" s="150">
        <f t="shared" si="5"/>
        <v>4.5979807809268944</v>
      </c>
      <c r="F33" s="150">
        <f t="shared" si="5"/>
        <v>4.6182540647934154</v>
      </c>
      <c r="G33" s="150">
        <f t="shared" si="5"/>
        <v>9.4432956250253408</v>
      </c>
      <c r="H33" s="150">
        <f t="shared" si="5"/>
        <v>3.2356161050967036</v>
      </c>
      <c r="I33" s="150">
        <f t="shared" si="5"/>
        <v>13.242509021611321</v>
      </c>
    </row>
    <row r="34" spans="1:9">
      <c r="A34" s="68" t="s">
        <v>15</v>
      </c>
      <c r="B34" s="23">
        <f t="shared" ref="B34:I34" si="6">B14*100/$B14</f>
        <v>100</v>
      </c>
      <c r="C34" s="149">
        <f t="shared" si="6"/>
        <v>29.280694878004397</v>
      </c>
      <c r="D34" s="149">
        <f t="shared" si="6"/>
        <v>16.053830647983538</v>
      </c>
      <c r="E34" s="149">
        <f t="shared" si="6"/>
        <v>26.751893276593361</v>
      </c>
      <c r="F34" s="149">
        <f t="shared" si="6"/>
        <v>7.5260369276425383</v>
      </c>
      <c r="G34" s="149">
        <f t="shared" si="6"/>
        <v>9.5180018757786584</v>
      </c>
      <c r="H34" s="149">
        <f t="shared" si="6"/>
        <v>3.6486694570040736</v>
      </c>
      <c r="I34" s="149">
        <f t="shared" si="6"/>
        <v>7.2208729369934348</v>
      </c>
    </row>
    <row r="35" spans="1:9">
      <c r="A35" s="69" t="s">
        <v>16</v>
      </c>
      <c r="B35" s="25">
        <f t="shared" ref="B35:I35" si="7">B15*100/$B15</f>
        <v>100</v>
      </c>
      <c r="C35" s="150">
        <f t="shared" si="7"/>
        <v>48.916653771829758</v>
      </c>
      <c r="D35" s="150">
        <f t="shared" si="7"/>
        <v>17.424943052801659</v>
      </c>
      <c r="E35" s="150">
        <f t="shared" si="7"/>
        <v>12.831382314521266</v>
      </c>
      <c r="F35" s="150">
        <f t="shared" si="7"/>
        <v>2.0634138091108318</v>
      </c>
      <c r="G35" s="150">
        <f t="shared" si="7"/>
        <v>4.3204300997880445</v>
      </c>
      <c r="H35" s="150">
        <f t="shared" si="7"/>
        <v>0.69991975213124669</v>
      </c>
      <c r="I35" s="150">
        <f t="shared" si="7"/>
        <v>13.743257199817194</v>
      </c>
    </row>
    <row r="36" spans="1:9">
      <c r="A36" s="68" t="s">
        <v>17</v>
      </c>
      <c r="B36" s="23">
        <f t="shared" ref="B36:I36" si="8">B16*100/$B16</f>
        <v>100</v>
      </c>
      <c r="C36" s="149">
        <f t="shared" si="8"/>
        <v>47.117125590801137</v>
      </c>
      <c r="D36" s="149">
        <f t="shared" si="8"/>
        <v>16.721141862816562</v>
      </c>
      <c r="E36" s="149">
        <f t="shared" si="8"/>
        <v>30.763985232910855</v>
      </c>
      <c r="F36" s="149">
        <f t="shared" si="8"/>
        <v>0.25101700096409341</v>
      </c>
      <c r="G36" s="149">
        <f t="shared" si="8"/>
        <v>2.5389752392597642</v>
      </c>
      <c r="H36" s="149">
        <f t="shared" si="8"/>
        <v>0.20575164013450278</v>
      </c>
      <c r="I36" s="149">
        <f t="shared" si="8"/>
        <v>2.4020034331130811</v>
      </c>
    </row>
    <row r="37" spans="1:9">
      <c r="A37" s="69" t="s">
        <v>18</v>
      </c>
      <c r="B37" s="25">
        <f t="shared" ref="B37:I37" si="9">B17*100/$B17</f>
        <v>100</v>
      </c>
      <c r="C37" s="150">
        <f t="shared" si="9"/>
        <v>43.959371196839982</v>
      </c>
      <c r="D37" s="150">
        <f t="shared" si="9"/>
        <v>17.800157495567806</v>
      </c>
      <c r="E37" s="150">
        <f t="shared" si="9"/>
        <v>25.606505324950415</v>
      </c>
      <c r="F37" s="150">
        <f t="shared" si="9"/>
        <v>0.98897952136507383</v>
      </c>
      <c r="G37" s="150">
        <f t="shared" si="9"/>
        <v>2.4291796333806381</v>
      </c>
      <c r="H37" s="150">
        <f t="shared" si="9"/>
        <v>0.14781001149633421</v>
      </c>
      <c r="I37" s="150">
        <f t="shared" si="9"/>
        <v>9.0679968163997522</v>
      </c>
    </row>
    <row r="38" spans="1:9">
      <c r="A38" s="68" t="s">
        <v>19</v>
      </c>
      <c r="B38" s="23">
        <f t="shared" ref="B38:I38" si="10">B18*100/$B18</f>
        <v>100</v>
      </c>
      <c r="C38" s="149">
        <f t="shared" si="10"/>
        <v>31.293922188252019</v>
      </c>
      <c r="D38" s="149">
        <f t="shared" si="10"/>
        <v>14.867130830956846</v>
      </c>
      <c r="E38" s="149">
        <f t="shared" si="10"/>
        <v>34.665364951314132</v>
      </c>
      <c r="F38" s="149">
        <f t="shared" si="10"/>
        <v>4.8053849908794284</v>
      </c>
      <c r="G38" s="149">
        <f t="shared" si="10"/>
        <v>2.668687751029811</v>
      </c>
      <c r="H38" s="149">
        <f t="shared" si="10"/>
        <v>1.4884087386206957</v>
      </c>
      <c r="I38" s="149">
        <f t="shared" si="10"/>
        <v>10.211100548947066</v>
      </c>
    </row>
    <row r="39" spans="1:9">
      <c r="A39" s="69" t="s">
        <v>20</v>
      </c>
      <c r="B39" s="25">
        <f t="shared" ref="B39:I39" si="11">B19*100/$B19</f>
        <v>100</v>
      </c>
      <c r="C39" s="150">
        <f t="shared" si="11"/>
        <v>31.482201366135392</v>
      </c>
      <c r="D39" s="150">
        <f t="shared" si="11"/>
        <v>10.495918254012329</v>
      </c>
      <c r="E39" s="150">
        <f t="shared" si="11"/>
        <v>46.137613150441496</v>
      </c>
      <c r="F39" s="150">
        <f t="shared" si="11"/>
        <v>5.1952018659410228</v>
      </c>
      <c r="G39" s="150">
        <f t="shared" si="11"/>
        <v>3.1793191536624645</v>
      </c>
      <c r="H39" s="213">
        <f t="shared" si="11"/>
        <v>0</v>
      </c>
      <c r="I39" s="150">
        <f t="shared" si="11"/>
        <v>3.5097462098072971</v>
      </c>
    </row>
    <row r="40" spans="1:9">
      <c r="A40" s="43" t="s">
        <v>31</v>
      </c>
      <c r="B40" s="22">
        <f t="shared" ref="B40:I40" si="12">B20*100/$B20</f>
        <v>100</v>
      </c>
      <c r="C40" s="149">
        <f t="shared" si="12"/>
        <v>41.40351215189142</v>
      </c>
      <c r="D40" s="149">
        <f t="shared" si="12"/>
        <v>9.363651250830836</v>
      </c>
      <c r="E40" s="149">
        <f t="shared" si="12"/>
        <v>1.825818073229234</v>
      </c>
      <c r="F40" s="149">
        <f t="shared" si="12"/>
        <v>7.2629104815481984</v>
      </c>
      <c r="G40" s="149">
        <f t="shared" si="12"/>
        <v>18.128811012320465</v>
      </c>
      <c r="H40" s="149">
        <f t="shared" si="12"/>
        <v>4.0748090279450153</v>
      </c>
      <c r="I40" s="149">
        <f t="shared" si="12"/>
        <v>17.940488002234829</v>
      </c>
    </row>
    <row r="41" spans="1:9">
      <c r="A41" s="69" t="s">
        <v>21</v>
      </c>
      <c r="B41" s="25">
        <f t="shared" ref="B41:I41" si="13">B21*100/$B21</f>
        <v>100</v>
      </c>
      <c r="C41" s="150">
        <f t="shared" si="13"/>
        <v>23.528350707834697</v>
      </c>
      <c r="D41" s="150">
        <f t="shared" si="13"/>
        <v>10.260493120692658</v>
      </c>
      <c r="E41" s="150">
        <f t="shared" si="13"/>
        <v>2.5352673351081032</v>
      </c>
      <c r="F41" s="150">
        <f t="shared" si="13"/>
        <v>3.9011768218346479</v>
      </c>
      <c r="G41" s="150">
        <f t="shared" si="13"/>
        <v>27.966312541984923</v>
      </c>
      <c r="H41" s="150">
        <f t="shared" si="13"/>
        <v>9.0189834050705353E-2</v>
      </c>
      <c r="I41" s="150">
        <f t="shared" si="13"/>
        <v>31.718209638494265</v>
      </c>
    </row>
    <row r="42" spans="1:9">
      <c r="A42" s="68" t="s">
        <v>22</v>
      </c>
      <c r="B42" s="23">
        <f t="shared" ref="B42:I42" si="14">B22*100/$B22</f>
        <v>100</v>
      </c>
      <c r="C42" s="149">
        <f t="shared" si="14"/>
        <v>56.127340582974071</v>
      </c>
      <c r="D42" s="149">
        <f t="shared" si="14"/>
        <v>7.4314179696716209</v>
      </c>
      <c r="E42" s="149">
        <f t="shared" si="14"/>
        <v>0.99039100872959696</v>
      </c>
      <c r="F42" s="149">
        <f t="shared" si="14"/>
        <v>6.1911502906290883</v>
      </c>
      <c r="G42" s="149">
        <f t="shared" si="14"/>
        <v>10.81279625935697</v>
      </c>
      <c r="H42" s="149">
        <f t="shared" si="14"/>
        <v>2.9733178903116486</v>
      </c>
      <c r="I42" s="149">
        <f t="shared" si="14"/>
        <v>15.473585998327007</v>
      </c>
    </row>
    <row r="43" spans="1:9">
      <c r="A43" s="69" t="s">
        <v>32</v>
      </c>
      <c r="B43" s="25">
        <f t="shared" ref="B43:I43" si="15">B23*100/$B23</f>
        <v>100</v>
      </c>
      <c r="C43" s="150">
        <f t="shared" si="15"/>
        <v>16.711348592981548</v>
      </c>
      <c r="D43" s="150">
        <f t="shared" si="15"/>
        <v>10.545242761527938</v>
      </c>
      <c r="E43" s="150">
        <f t="shared" si="15"/>
        <v>1.563251118588914</v>
      </c>
      <c r="F43" s="150">
        <f t="shared" si="15"/>
        <v>9.1715046407573126</v>
      </c>
      <c r="G43" s="150">
        <f t="shared" si="15"/>
        <v>28.140369041896239</v>
      </c>
      <c r="H43" s="150">
        <f t="shared" si="15"/>
        <v>10.570203010021078</v>
      </c>
      <c r="I43" s="150">
        <f t="shared" si="15"/>
        <v>23.298080834226973</v>
      </c>
    </row>
    <row r="44" spans="1:9">
      <c r="A44" s="68" t="s">
        <v>23</v>
      </c>
      <c r="B44" s="23">
        <f t="shared" ref="B44:I44" si="16">B24*100/$B24</f>
        <v>100</v>
      </c>
      <c r="C44" s="149">
        <f t="shared" si="16"/>
        <v>46.720403642628597</v>
      </c>
      <c r="D44" s="149">
        <f t="shared" si="16"/>
        <v>7.890721142013291</v>
      </c>
      <c r="E44" s="149">
        <f t="shared" si="16"/>
        <v>1.0075682992862416</v>
      </c>
      <c r="F44" s="149">
        <f t="shared" si="16"/>
        <v>7.4073960127984249</v>
      </c>
      <c r="G44" s="149">
        <f t="shared" si="16"/>
        <v>17.143120846665028</v>
      </c>
      <c r="H44" s="149">
        <f t="shared" si="16"/>
        <v>4.4062269259168101</v>
      </c>
      <c r="I44" s="149">
        <f t="shared" si="16"/>
        <v>15.424563130691608</v>
      </c>
    </row>
    <row r="45" spans="1:9">
      <c r="A45" s="69" t="s">
        <v>24</v>
      </c>
      <c r="B45" s="25">
        <f t="shared" ref="B45:I45" si="17">B25*100/$B25</f>
        <v>100</v>
      </c>
      <c r="C45" s="150">
        <f t="shared" si="17"/>
        <v>52.81646607624959</v>
      </c>
      <c r="D45" s="150">
        <f t="shared" si="17"/>
        <v>9.4826281129361902</v>
      </c>
      <c r="E45" s="150">
        <f t="shared" si="17"/>
        <v>1.7403426437564655</v>
      </c>
      <c r="F45" s="150">
        <f t="shared" si="17"/>
        <v>5.087300986551611</v>
      </c>
      <c r="G45" s="150">
        <f t="shared" si="17"/>
        <v>13.267983750914642</v>
      </c>
      <c r="H45" s="150">
        <f t="shared" si="17"/>
        <v>2.792496152196402</v>
      </c>
      <c r="I45" s="150">
        <f t="shared" si="17"/>
        <v>14.812782277395099</v>
      </c>
    </row>
    <row r="46" spans="1:9">
      <c r="A46" s="68" t="s">
        <v>25</v>
      </c>
      <c r="B46" s="23">
        <f t="shared" ref="B46:I46" si="18">B26*100/$B26</f>
        <v>100</v>
      </c>
      <c r="C46" s="149">
        <f t="shared" si="18"/>
        <v>33.950878892454242</v>
      </c>
      <c r="D46" s="149">
        <f t="shared" si="18"/>
        <v>14.89576396036407</v>
      </c>
      <c r="E46" s="149">
        <f t="shared" si="18"/>
        <v>5.3540796351234086</v>
      </c>
      <c r="F46" s="149">
        <f t="shared" si="18"/>
        <v>15.656596234182963</v>
      </c>
      <c r="G46" s="149">
        <f t="shared" si="18"/>
        <v>16.017840205041271</v>
      </c>
      <c r="H46" s="149">
        <f t="shared" si="18"/>
        <v>6.486246493511735</v>
      </c>
      <c r="I46" s="149">
        <f t="shared" si="18"/>
        <v>7.638594579322314</v>
      </c>
    </row>
    <row r="47" spans="1:9" ht="30" customHeight="1">
      <c r="A47" s="338" t="s">
        <v>304</v>
      </c>
      <c r="B47" s="338"/>
      <c r="C47" s="338"/>
      <c r="D47" s="338"/>
      <c r="E47" s="338"/>
      <c r="F47" s="338"/>
      <c r="G47" s="338"/>
      <c r="H47" s="338"/>
      <c r="I47" s="338"/>
    </row>
  </sheetData>
  <mergeCells count="6">
    <mergeCell ref="A47:I47"/>
    <mergeCell ref="B7:I7"/>
    <mergeCell ref="B5:B6"/>
    <mergeCell ref="A5:A6"/>
    <mergeCell ref="C5:I5"/>
    <mergeCell ref="B27:I2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D2" sqref="D2"/>
    </sheetView>
  </sheetViews>
  <sheetFormatPr baseColWidth="10" defaultColWidth="8.7265625" defaultRowHeight="14.5"/>
  <cols>
    <col min="1" max="1" width="28.54296875" customWidth="1"/>
    <col min="2" max="11" width="11.81640625" customWidth="1"/>
  </cols>
  <sheetData>
    <row r="1" spans="1:11" s="15" customFormat="1" ht="20.149999999999999" customHeight="1">
      <c r="A1" s="35" t="s">
        <v>0</v>
      </c>
      <c r="B1" s="26"/>
    </row>
    <row r="2" spans="1:11" s="64" customFormat="1" ht="14.5" customHeight="1">
      <c r="A2" s="126"/>
      <c r="C2" s="258"/>
      <c r="D2" s="258"/>
      <c r="E2" s="258"/>
      <c r="F2" s="258"/>
      <c r="G2" s="258"/>
    </row>
    <row r="3" spans="1:11" s="4" customFormat="1" ht="14.5" customHeight="1">
      <c r="A3" s="54" t="s">
        <v>348</v>
      </c>
    </row>
    <row r="4" spans="1:11" s="64" customFormat="1" ht="14.5" customHeight="1">
      <c r="A4" s="127"/>
    </row>
    <row r="5" spans="1:11">
      <c r="A5" s="345" t="s">
        <v>35</v>
      </c>
      <c r="B5" s="346">
        <v>2006</v>
      </c>
      <c r="C5" s="346">
        <v>2011</v>
      </c>
      <c r="D5" s="346">
        <v>2012</v>
      </c>
      <c r="E5" s="346">
        <v>2013</v>
      </c>
      <c r="F5" s="346">
        <v>2014</v>
      </c>
      <c r="G5" s="346">
        <v>2015</v>
      </c>
      <c r="H5" s="342" t="s">
        <v>116</v>
      </c>
      <c r="I5" s="342"/>
      <c r="J5" s="342" t="s">
        <v>59</v>
      </c>
      <c r="K5" s="342"/>
    </row>
    <row r="6" spans="1:11">
      <c r="A6" s="345"/>
      <c r="B6" s="346"/>
      <c r="C6" s="346"/>
      <c r="D6" s="346"/>
      <c r="E6" s="346"/>
      <c r="F6" s="346"/>
      <c r="G6" s="346"/>
      <c r="H6" s="8" t="s">
        <v>5</v>
      </c>
      <c r="I6" s="8" t="s">
        <v>8</v>
      </c>
      <c r="J6" s="166" t="s">
        <v>5</v>
      </c>
      <c r="K6" s="166" t="s">
        <v>8</v>
      </c>
    </row>
    <row r="7" spans="1:11">
      <c r="A7" s="55"/>
      <c r="B7" s="344" t="s">
        <v>2</v>
      </c>
      <c r="C7" s="344"/>
      <c r="D7" s="344"/>
      <c r="E7" s="344"/>
      <c r="F7" s="344"/>
      <c r="G7" s="344"/>
      <c r="H7" s="344"/>
      <c r="I7" s="344"/>
      <c r="J7" s="344"/>
      <c r="K7" s="344"/>
    </row>
    <row r="8" spans="1:11" s="30" customFormat="1">
      <c r="A8" s="29" t="s">
        <v>2</v>
      </c>
      <c r="B8" s="19">
        <f t="shared" ref="B8:G8" si="0">B15+B22+B29+B36+B43+B50+B57</f>
        <v>2954928</v>
      </c>
      <c r="C8" s="19">
        <f t="shared" si="0"/>
        <v>3122700</v>
      </c>
      <c r="D8" s="19">
        <f t="shared" si="0"/>
        <v>3163599</v>
      </c>
      <c r="E8" s="19">
        <f t="shared" si="0"/>
        <v>3213165</v>
      </c>
      <c r="F8" s="19">
        <f t="shared" si="0"/>
        <v>3285126</v>
      </c>
      <c r="G8" s="19">
        <f t="shared" si="0"/>
        <v>3341786</v>
      </c>
      <c r="H8" s="33">
        <f t="shared" ref="H8:H13" si="1">G8-B8</f>
        <v>386858</v>
      </c>
      <c r="I8" s="31">
        <f t="shared" ref="I8:I13" si="2">H8*100/B8</f>
        <v>13.09196027788156</v>
      </c>
      <c r="J8" s="33">
        <f t="shared" ref="J8:J13" si="3">G8-C8</f>
        <v>219086</v>
      </c>
      <c r="K8" s="31">
        <f t="shared" ref="K8:K13" si="4">J8*100/C8</f>
        <v>7.0159157139654784</v>
      </c>
    </row>
    <row r="9" spans="1:11">
      <c r="A9" s="17" t="s">
        <v>37</v>
      </c>
      <c r="B9" s="21">
        <f t="shared" ref="B9:G9" si="5">B16+B23+B30+B37+B44+B51+B58</f>
        <v>253894</v>
      </c>
      <c r="C9" s="21">
        <f t="shared" si="5"/>
        <v>437390</v>
      </c>
      <c r="D9" s="21">
        <f t="shared" si="5"/>
        <v>472176</v>
      </c>
      <c r="E9" s="21">
        <f t="shared" si="5"/>
        <v>503926</v>
      </c>
      <c r="F9" s="21">
        <f t="shared" si="5"/>
        <v>561569</v>
      </c>
      <c r="G9" s="21">
        <f t="shared" si="5"/>
        <v>593639</v>
      </c>
      <c r="H9" s="34">
        <f t="shared" si="1"/>
        <v>339745</v>
      </c>
      <c r="I9" s="32">
        <f t="shared" si="2"/>
        <v>133.81371753566449</v>
      </c>
      <c r="J9" s="34">
        <f t="shared" si="3"/>
        <v>156249</v>
      </c>
      <c r="K9" s="32">
        <f t="shared" si="4"/>
        <v>35.723038935503787</v>
      </c>
    </row>
    <row r="10" spans="1:11">
      <c r="A10" s="16" t="s">
        <v>6</v>
      </c>
      <c r="B10" s="19">
        <v>2344144</v>
      </c>
      <c r="C10" s="19">
        <f t="shared" ref="C10:G11" si="6">C17+C24+C31+C38+C45+C52+C59</f>
        <v>2245388</v>
      </c>
      <c r="D10" s="19">
        <f t="shared" si="6"/>
        <v>2239350</v>
      </c>
      <c r="E10" s="19">
        <f t="shared" si="6"/>
        <v>2248686</v>
      </c>
      <c r="F10" s="19">
        <f t="shared" si="6"/>
        <v>2269584</v>
      </c>
      <c r="G10" s="19">
        <f t="shared" si="6"/>
        <v>2280113</v>
      </c>
      <c r="H10" s="33">
        <f t="shared" si="1"/>
        <v>-64031</v>
      </c>
      <c r="I10" s="31">
        <f t="shared" si="2"/>
        <v>-2.7315301449057738</v>
      </c>
      <c r="J10" s="33">
        <f t="shared" si="3"/>
        <v>34725</v>
      </c>
      <c r="K10" s="31">
        <f t="shared" si="4"/>
        <v>1.5465033214749522</v>
      </c>
    </row>
    <row r="11" spans="1:11">
      <c r="A11" s="17" t="s">
        <v>38</v>
      </c>
      <c r="B11" s="21">
        <v>356890</v>
      </c>
      <c r="C11" s="21">
        <f t="shared" si="6"/>
        <v>439922</v>
      </c>
      <c r="D11" s="21">
        <f t="shared" si="6"/>
        <v>452073</v>
      </c>
      <c r="E11" s="21">
        <f t="shared" si="6"/>
        <v>460553</v>
      </c>
      <c r="F11" s="21">
        <f t="shared" si="6"/>
        <v>453973</v>
      </c>
      <c r="G11" s="21">
        <f t="shared" si="6"/>
        <v>468034</v>
      </c>
      <c r="H11" s="34">
        <f t="shared" si="1"/>
        <v>111144</v>
      </c>
      <c r="I11" s="32">
        <f t="shared" si="2"/>
        <v>31.142368797108354</v>
      </c>
      <c r="J11" s="34">
        <f t="shared" si="3"/>
        <v>28112</v>
      </c>
      <c r="K11" s="32">
        <f t="shared" si="4"/>
        <v>6.3902237214778985</v>
      </c>
    </row>
    <row r="12" spans="1:11">
      <c r="A12" s="29" t="s">
        <v>36</v>
      </c>
      <c r="B12" s="19">
        <f>'Tab. 1.4'!B7</f>
        <v>3179020</v>
      </c>
      <c r="C12" s="19">
        <f>'Tab. 1.4'!G7</f>
        <v>3401046</v>
      </c>
      <c r="D12" s="19">
        <f>'Tab. 1.4'!H7</f>
        <v>3450815</v>
      </c>
      <c r="E12" s="19">
        <f>'Tab. 1.4'!I7</f>
        <v>3505967</v>
      </c>
      <c r="F12" s="19">
        <f>'Tab. 1.4'!J7</f>
        <v>3593836</v>
      </c>
      <c r="G12" s="19">
        <f>'Tab. 1.4'!K7</f>
        <v>3687855</v>
      </c>
      <c r="H12" s="33">
        <f t="shared" si="1"/>
        <v>508835</v>
      </c>
      <c r="I12" s="31">
        <f t="shared" si="2"/>
        <v>16.006033305861553</v>
      </c>
      <c r="J12" s="33">
        <f t="shared" si="3"/>
        <v>286809</v>
      </c>
      <c r="K12" s="31">
        <f t="shared" si="4"/>
        <v>8.4329644468201845</v>
      </c>
    </row>
    <row r="13" spans="1:11">
      <c r="A13" s="28" t="s">
        <v>7</v>
      </c>
      <c r="B13" s="21">
        <f t="shared" ref="B13:G13" si="7">B12-B8</f>
        <v>224092</v>
      </c>
      <c r="C13" s="21">
        <f t="shared" si="7"/>
        <v>278346</v>
      </c>
      <c r="D13" s="21">
        <f t="shared" si="7"/>
        <v>287216</v>
      </c>
      <c r="E13" s="21">
        <f t="shared" si="7"/>
        <v>292802</v>
      </c>
      <c r="F13" s="21">
        <f t="shared" si="7"/>
        <v>308710</v>
      </c>
      <c r="G13" s="10">
        <f t="shared" si="7"/>
        <v>346069</v>
      </c>
      <c r="H13" s="34">
        <f t="shared" si="1"/>
        <v>121977</v>
      </c>
      <c r="I13" s="32">
        <f t="shared" si="2"/>
        <v>54.431661995965939</v>
      </c>
      <c r="J13" s="34">
        <f t="shared" si="3"/>
        <v>67723</v>
      </c>
      <c r="K13" s="32">
        <f t="shared" si="4"/>
        <v>24.330509509746861</v>
      </c>
    </row>
    <row r="14" spans="1:11">
      <c r="A14" s="55"/>
      <c r="B14" s="344" t="s">
        <v>3</v>
      </c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1" s="30" customFormat="1">
      <c r="A15" s="29" t="s">
        <v>2</v>
      </c>
      <c r="B15" s="19">
        <v>1142728</v>
      </c>
      <c r="C15" s="19">
        <f>SUM(C16:C18)</f>
        <v>1122566</v>
      </c>
      <c r="D15" s="19">
        <f>SUM(D16:D18)</f>
        <v>1137273</v>
      </c>
      <c r="E15" s="19">
        <f>SUM(E16:E18)</f>
        <v>1148429</v>
      </c>
      <c r="F15" s="19">
        <f>SUM(F16:F18)</f>
        <v>1188256</v>
      </c>
      <c r="G15" s="19">
        <f>SUM(G16:G18)</f>
        <v>1210625</v>
      </c>
      <c r="H15" s="33">
        <f t="shared" ref="H15:H20" si="8">G15-B15</f>
        <v>67897</v>
      </c>
      <c r="I15" s="31">
        <f t="shared" ref="I15:I20" si="9">H15*100/B15</f>
        <v>5.9416589074565422</v>
      </c>
      <c r="J15" s="33">
        <f t="shared" ref="J15:J20" si="10">G15-C15</f>
        <v>88059</v>
      </c>
      <c r="K15" s="31">
        <f t="shared" ref="K15:K20" si="11">J15*100/C15</f>
        <v>7.8444385452614815</v>
      </c>
    </row>
    <row r="16" spans="1:11">
      <c r="A16" s="17" t="s">
        <v>37</v>
      </c>
      <c r="B16" s="21">
        <v>94821</v>
      </c>
      <c r="C16" s="21">
        <v>138161</v>
      </c>
      <c r="D16" s="21">
        <v>148207</v>
      </c>
      <c r="E16" s="21">
        <v>155182</v>
      </c>
      <c r="F16" s="21">
        <v>175823</v>
      </c>
      <c r="G16" s="21">
        <v>183447</v>
      </c>
      <c r="H16" s="34">
        <f t="shared" si="8"/>
        <v>88626</v>
      </c>
      <c r="I16" s="32">
        <f t="shared" si="9"/>
        <v>93.466637137343</v>
      </c>
      <c r="J16" s="34">
        <f t="shared" si="10"/>
        <v>45286</v>
      </c>
      <c r="K16" s="32">
        <f t="shared" si="11"/>
        <v>32.777701377378563</v>
      </c>
    </row>
    <row r="17" spans="1:11">
      <c r="A17" s="16" t="s">
        <v>6</v>
      </c>
      <c r="B17" s="19">
        <v>858852</v>
      </c>
      <c r="C17" s="19">
        <v>767939</v>
      </c>
      <c r="D17" s="19">
        <v>767318</v>
      </c>
      <c r="E17" s="19">
        <v>768128</v>
      </c>
      <c r="F17" s="19">
        <v>784615</v>
      </c>
      <c r="G17" s="19">
        <v>792310</v>
      </c>
      <c r="H17" s="33">
        <f t="shared" si="8"/>
        <v>-66542</v>
      </c>
      <c r="I17" s="31">
        <f t="shared" si="9"/>
        <v>-7.7477842515357711</v>
      </c>
      <c r="J17" s="33">
        <f t="shared" si="10"/>
        <v>24371</v>
      </c>
      <c r="K17" s="31">
        <f t="shared" si="11"/>
        <v>3.1735593582302761</v>
      </c>
    </row>
    <row r="18" spans="1:11">
      <c r="A18" s="17" t="s">
        <v>38</v>
      </c>
      <c r="B18" s="21">
        <v>189055</v>
      </c>
      <c r="C18" s="21">
        <v>216466</v>
      </c>
      <c r="D18" s="21">
        <v>221748</v>
      </c>
      <c r="E18" s="21">
        <v>225119</v>
      </c>
      <c r="F18" s="21">
        <v>227818</v>
      </c>
      <c r="G18" s="21">
        <v>234868</v>
      </c>
      <c r="H18" s="34">
        <f t="shared" si="8"/>
        <v>45813</v>
      </c>
      <c r="I18" s="32">
        <f t="shared" si="9"/>
        <v>24.232630715929226</v>
      </c>
      <c r="J18" s="34">
        <f t="shared" si="10"/>
        <v>18402</v>
      </c>
      <c r="K18" s="32">
        <f t="shared" si="11"/>
        <v>8.5011040994890656</v>
      </c>
    </row>
    <row r="19" spans="1:11">
      <c r="A19" s="29" t="s">
        <v>36</v>
      </c>
      <c r="B19" s="19">
        <f>'Tab. 1.4-1'!B7</f>
        <v>1256692</v>
      </c>
      <c r="C19" s="19">
        <f>'Tab. 1.4-1'!G7</f>
        <v>1246646</v>
      </c>
      <c r="D19" s="19">
        <f>'Tab. 1.4-1'!H7</f>
        <v>1262868</v>
      </c>
      <c r="E19" s="19">
        <f>'Tab. 1.4-1'!I7</f>
        <v>1273973</v>
      </c>
      <c r="F19" s="19">
        <f>'Tab. 1.4-1'!J7</f>
        <v>1319698</v>
      </c>
      <c r="G19" s="19">
        <f>'Tab. 1.4-1'!K7</f>
        <v>1357646</v>
      </c>
      <c r="H19" s="33">
        <f t="shared" si="8"/>
        <v>100954</v>
      </c>
      <c r="I19" s="31">
        <f t="shared" si="9"/>
        <v>8.033312856292552</v>
      </c>
      <c r="J19" s="33">
        <f t="shared" si="10"/>
        <v>111000</v>
      </c>
      <c r="K19" s="31">
        <f t="shared" si="11"/>
        <v>8.9038909201168579</v>
      </c>
    </row>
    <row r="20" spans="1:11">
      <c r="A20" s="28" t="s">
        <v>7</v>
      </c>
      <c r="B20" s="21">
        <f t="shared" ref="B20:G20" si="12">B19-B15</f>
        <v>113964</v>
      </c>
      <c r="C20" s="21">
        <f t="shared" si="12"/>
        <v>124080</v>
      </c>
      <c r="D20" s="21">
        <f t="shared" si="12"/>
        <v>125595</v>
      </c>
      <c r="E20" s="21">
        <f t="shared" si="12"/>
        <v>125544</v>
      </c>
      <c r="F20" s="10">
        <f t="shared" si="12"/>
        <v>131442</v>
      </c>
      <c r="G20" s="10">
        <f t="shared" si="12"/>
        <v>147021</v>
      </c>
      <c r="H20" s="34">
        <f t="shared" si="8"/>
        <v>33057</v>
      </c>
      <c r="I20" s="32">
        <f t="shared" si="9"/>
        <v>29.006528377382331</v>
      </c>
      <c r="J20" s="34">
        <f t="shared" si="10"/>
        <v>22941</v>
      </c>
      <c r="K20" s="32">
        <f t="shared" si="11"/>
        <v>18.488878143133462</v>
      </c>
    </row>
    <row r="21" spans="1:11">
      <c r="A21" s="55"/>
      <c r="B21" s="344" t="s">
        <v>39</v>
      </c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1">
      <c r="A22" s="29" t="s">
        <v>2</v>
      </c>
      <c r="B22" s="19">
        <f t="shared" ref="B22:G22" si="13">SUM(B23:B25)</f>
        <v>488366</v>
      </c>
      <c r="C22" s="19">
        <f t="shared" si="13"/>
        <v>510018</v>
      </c>
      <c r="D22" s="19">
        <f t="shared" si="13"/>
        <v>511621</v>
      </c>
      <c r="E22" s="19">
        <f t="shared" si="13"/>
        <v>517539</v>
      </c>
      <c r="F22" s="19">
        <f t="shared" si="13"/>
        <v>521730</v>
      </c>
      <c r="G22" s="19">
        <f t="shared" si="13"/>
        <v>524512</v>
      </c>
      <c r="H22" s="33">
        <f t="shared" ref="H22:H27" si="14">G22-B22</f>
        <v>36146</v>
      </c>
      <c r="I22" s="31">
        <f t="shared" ref="I22:I27" si="15">H22*100/B22</f>
        <v>7.4014161510015031</v>
      </c>
      <c r="J22" s="33">
        <f t="shared" ref="J22:J27" si="16">G22-C22</f>
        <v>14494</v>
      </c>
      <c r="K22" s="31">
        <f t="shared" ref="K22:K27" si="17">J22*100/C22</f>
        <v>2.8418604833554895</v>
      </c>
    </row>
    <row r="23" spans="1:11">
      <c r="A23" s="17" t="s">
        <v>37</v>
      </c>
      <c r="B23" s="21">
        <v>28460</v>
      </c>
      <c r="C23" s="21">
        <v>58659</v>
      </c>
      <c r="D23" s="21">
        <v>64702</v>
      </c>
      <c r="E23" s="21">
        <v>71151</v>
      </c>
      <c r="F23" s="21">
        <v>80309</v>
      </c>
      <c r="G23" s="21">
        <v>85220</v>
      </c>
      <c r="H23" s="34">
        <f t="shared" si="14"/>
        <v>56760</v>
      </c>
      <c r="I23" s="32">
        <f t="shared" si="15"/>
        <v>199.43780744905129</v>
      </c>
      <c r="J23" s="34">
        <f t="shared" si="16"/>
        <v>26561</v>
      </c>
      <c r="K23" s="32">
        <f t="shared" si="17"/>
        <v>45.280349136534888</v>
      </c>
    </row>
    <row r="24" spans="1:11">
      <c r="A24" s="16" t="s">
        <v>6</v>
      </c>
      <c r="B24" s="19">
        <v>433856</v>
      </c>
      <c r="C24" s="19">
        <v>413563</v>
      </c>
      <c r="D24" s="19">
        <v>407585</v>
      </c>
      <c r="E24" s="19">
        <v>406241</v>
      </c>
      <c r="F24" s="19">
        <v>401278</v>
      </c>
      <c r="G24" s="19">
        <v>397884</v>
      </c>
      <c r="H24" s="33">
        <f t="shared" si="14"/>
        <v>-35972</v>
      </c>
      <c r="I24" s="31">
        <f t="shared" si="15"/>
        <v>-8.2912302699513205</v>
      </c>
      <c r="J24" s="33">
        <f t="shared" si="16"/>
        <v>-15679</v>
      </c>
      <c r="K24" s="31">
        <f t="shared" si="17"/>
        <v>-3.7911998897386856</v>
      </c>
    </row>
    <row r="25" spans="1:11">
      <c r="A25" s="17" t="s">
        <v>38</v>
      </c>
      <c r="B25" s="21">
        <v>26050</v>
      </c>
      <c r="C25" s="21">
        <v>37796</v>
      </c>
      <c r="D25" s="21">
        <v>39334</v>
      </c>
      <c r="E25" s="21">
        <v>40147</v>
      </c>
      <c r="F25" s="21">
        <v>40143</v>
      </c>
      <c r="G25" s="21">
        <v>41408</v>
      </c>
      <c r="H25" s="34">
        <f t="shared" si="14"/>
        <v>15358</v>
      </c>
      <c r="I25" s="32">
        <f t="shared" si="15"/>
        <v>58.955854126679462</v>
      </c>
      <c r="J25" s="34">
        <f t="shared" si="16"/>
        <v>3612</v>
      </c>
      <c r="K25" s="32">
        <f t="shared" si="17"/>
        <v>9.5565668324690449</v>
      </c>
    </row>
    <row r="26" spans="1:11">
      <c r="A26" s="29" t="s">
        <v>36</v>
      </c>
      <c r="B26" s="19">
        <f>'Tab. 1.4-2'!B7</f>
        <v>514183</v>
      </c>
      <c r="C26" s="19">
        <v>544380</v>
      </c>
      <c r="D26" s="19">
        <v>547611</v>
      </c>
      <c r="E26" s="19">
        <v>555491</v>
      </c>
      <c r="F26" s="19">
        <v>560540</v>
      </c>
      <c r="G26" s="12">
        <v>567518</v>
      </c>
      <c r="H26" s="33">
        <f t="shared" si="14"/>
        <v>53335</v>
      </c>
      <c r="I26" s="31">
        <f t="shared" si="15"/>
        <v>10.372766116343792</v>
      </c>
      <c r="J26" s="33">
        <f t="shared" si="16"/>
        <v>23138</v>
      </c>
      <c r="K26" s="31">
        <f t="shared" si="17"/>
        <v>4.25033983614387</v>
      </c>
    </row>
    <row r="27" spans="1:11">
      <c r="A27" s="28" t="s">
        <v>7</v>
      </c>
      <c r="B27" s="21">
        <f t="shared" ref="B27:G27" si="18">B26-B22</f>
        <v>25817</v>
      </c>
      <c r="C27" s="21">
        <f t="shared" si="18"/>
        <v>34362</v>
      </c>
      <c r="D27" s="21">
        <f t="shared" si="18"/>
        <v>35990</v>
      </c>
      <c r="E27" s="21">
        <f t="shared" si="18"/>
        <v>37952</v>
      </c>
      <c r="F27" s="10">
        <f t="shared" si="18"/>
        <v>38810</v>
      </c>
      <c r="G27" s="10">
        <f t="shared" si="18"/>
        <v>43006</v>
      </c>
      <c r="H27" s="34">
        <f t="shared" si="14"/>
        <v>17189</v>
      </c>
      <c r="I27" s="32">
        <f t="shared" si="15"/>
        <v>66.580160359453075</v>
      </c>
      <c r="J27" s="34">
        <f t="shared" si="16"/>
        <v>8644</v>
      </c>
      <c r="K27" s="32">
        <f t="shared" si="17"/>
        <v>25.155695244747104</v>
      </c>
    </row>
    <row r="28" spans="1:11">
      <c r="A28" s="55"/>
      <c r="B28" s="344" t="s">
        <v>225</v>
      </c>
      <c r="C28" s="344"/>
      <c r="D28" s="344"/>
      <c r="E28" s="344"/>
      <c r="F28" s="344"/>
      <c r="G28" s="344"/>
      <c r="H28" s="344"/>
      <c r="I28" s="344"/>
      <c r="J28" s="344"/>
      <c r="K28" s="344"/>
    </row>
    <row r="29" spans="1:11" s="30" customFormat="1">
      <c r="A29" s="29" t="s">
        <v>2</v>
      </c>
      <c r="B29" s="19">
        <v>629456</v>
      </c>
      <c r="C29" s="19">
        <f>SUM(C30:C32)</f>
        <v>598433</v>
      </c>
      <c r="D29" s="19">
        <f>SUM(D30:D32)</f>
        <v>591811</v>
      </c>
      <c r="E29" s="19">
        <f>SUM(E30:E32)</f>
        <v>592294</v>
      </c>
      <c r="F29" s="19">
        <f>SUM(F30:F32)</f>
        <v>597872</v>
      </c>
      <c r="G29" s="19">
        <f>SUM(G30:G32)</f>
        <v>592162</v>
      </c>
      <c r="H29" s="33">
        <f>G29-B29</f>
        <v>-37294</v>
      </c>
      <c r="I29" s="31">
        <f>H29*100/B29</f>
        <v>-5.9247985562136192</v>
      </c>
      <c r="J29" s="33">
        <f t="shared" ref="J29:J34" si="19">G29-C29</f>
        <v>-6271</v>
      </c>
      <c r="K29" s="31">
        <f t="shared" ref="K29:K34" si="20">J29*100/C29</f>
        <v>-1.0479034411538133</v>
      </c>
    </row>
    <row r="30" spans="1:11">
      <c r="A30" s="17" t="s">
        <v>37</v>
      </c>
      <c r="B30" s="21">
        <v>23396</v>
      </c>
      <c r="C30" s="21">
        <v>53767</v>
      </c>
      <c r="D30" s="21">
        <v>59475</v>
      </c>
      <c r="E30" s="21">
        <v>65688</v>
      </c>
      <c r="F30" s="21">
        <v>76212</v>
      </c>
      <c r="G30" s="21">
        <v>80017</v>
      </c>
      <c r="H30" s="34">
        <f>G30-B30</f>
        <v>56621</v>
      </c>
      <c r="I30" s="32">
        <f>H30*100/B30</f>
        <v>242.01145494956404</v>
      </c>
      <c r="J30" s="34">
        <f t="shared" si="19"/>
        <v>26250</v>
      </c>
      <c r="K30" s="32">
        <f t="shared" si="20"/>
        <v>48.821767998958471</v>
      </c>
    </row>
    <row r="31" spans="1:11">
      <c r="A31" s="16" t="s">
        <v>6</v>
      </c>
      <c r="B31" s="347">
        <v>606060</v>
      </c>
      <c r="C31" s="19">
        <v>513970</v>
      </c>
      <c r="D31" s="19">
        <v>502211</v>
      </c>
      <c r="E31" s="19">
        <v>496341</v>
      </c>
      <c r="F31" s="19">
        <v>492599</v>
      </c>
      <c r="G31" s="19">
        <v>482174</v>
      </c>
      <c r="H31" s="349">
        <f>(G31+G32)-B31</f>
        <v>-93915</v>
      </c>
      <c r="I31" s="351">
        <f>H31*100/B31</f>
        <v>-15.495990495990496</v>
      </c>
      <c r="J31" s="33">
        <f t="shared" si="19"/>
        <v>-31796</v>
      </c>
      <c r="K31" s="31">
        <f t="shared" si="20"/>
        <v>-6.1863532891024766</v>
      </c>
    </row>
    <row r="32" spans="1:11">
      <c r="A32" s="17" t="s">
        <v>38</v>
      </c>
      <c r="B32" s="348"/>
      <c r="C32" s="21">
        <v>30696</v>
      </c>
      <c r="D32" s="21">
        <v>30125</v>
      </c>
      <c r="E32" s="21">
        <v>30265</v>
      </c>
      <c r="F32" s="21">
        <v>29061</v>
      </c>
      <c r="G32" s="21">
        <v>29971</v>
      </c>
      <c r="H32" s="350"/>
      <c r="I32" s="352"/>
      <c r="J32" s="34">
        <f t="shared" si="19"/>
        <v>-725</v>
      </c>
      <c r="K32" s="32">
        <f t="shared" si="20"/>
        <v>-2.3618712535835287</v>
      </c>
    </row>
    <row r="33" spans="1:11">
      <c r="A33" s="29" t="s">
        <v>36</v>
      </c>
      <c r="B33" s="19">
        <f>'Tab. 1.4-3'!B7</f>
        <v>656588</v>
      </c>
      <c r="C33" s="19">
        <f>'Tab. 1.4-3'!G7</f>
        <v>646232</v>
      </c>
      <c r="D33" s="19">
        <f>'Tab. 1.4-3'!H7</f>
        <v>641205</v>
      </c>
      <c r="E33" s="19">
        <f>'Tab. 1.4-3'!I7</f>
        <v>641574</v>
      </c>
      <c r="F33" s="19">
        <f>'Tab. 1.4-3'!J7</f>
        <v>648159</v>
      </c>
      <c r="G33" s="19">
        <f>'Tab. 1.4-3'!K7</f>
        <v>649131</v>
      </c>
      <c r="H33" s="33">
        <f>G33-B33</f>
        <v>-7457</v>
      </c>
      <c r="I33" s="31">
        <f>H33*100/B33</f>
        <v>-1.1357198121196246</v>
      </c>
      <c r="J33" s="33">
        <f t="shared" si="19"/>
        <v>2899</v>
      </c>
      <c r="K33" s="31">
        <f t="shared" si="20"/>
        <v>0.44860050260587531</v>
      </c>
    </row>
    <row r="34" spans="1:11">
      <c r="A34" s="28" t="s">
        <v>7</v>
      </c>
      <c r="B34" s="21">
        <f t="shared" ref="B34:G34" si="21">B33-B29</f>
        <v>27132</v>
      </c>
      <c r="C34" s="21">
        <f t="shared" si="21"/>
        <v>47799</v>
      </c>
      <c r="D34" s="21">
        <f t="shared" si="21"/>
        <v>49394</v>
      </c>
      <c r="E34" s="21">
        <f t="shared" si="21"/>
        <v>49280</v>
      </c>
      <c r="F34" s="10">
        <f t="shared" si="21"/>
        <v>50287</v>
      </c>
      <c r="G34" s="10">
        <f t="shared" si="21"/>
        <v>56969</v>
      </c>
      <c r="H34" s="34">
        <f>G34-B34</f>
        <v>29837</v>
      </c>
      <c r="I34" s="32">
        <f>H34*100/B34</f>
        <v>109.96977738463806</v>
      </c>
      <c r="J34" s="34">
        <f t="shared" si="19"/>
        <v>9170</v>
      </c>
      <c r="K34" s="32">
        <f t="shared" si="20"/>
        <v>19.184501767819409</v>
      </c>
    </row>
    <row r="35" spans="1:11">
      <c r="A35" s="55"/>
      <c r="B35" s="344" t="s">
        <v>26</v>
      </c>
      <c r="C35" s="344"/>
      <c r="D35" s="344"/>
      <c r="E35" s="344"/>
      <c r="F35" s="344"/>
      <c r="G35" s="344"/>
      <c r="H35" s="344"/>
      <c r="I35" s="344"/>
      <c r="J35" s="344"/>
      <c r="K35" s="344"/>
    </row>
    <row r="36" spans="1:11" s="30" customFormat="1">
      <c r="A36" s="29" t="s">
        <v>2</v>
      </c>
      <c r="B36" s="19">
        <v>142789</v>
      </c>
      <c r="C36" s="19">
        <f>SUM(C37:C39)</f>
        <v>154013</v>
      </c>
      <c r="D36" s="19">
        <f>SUM(D37:D39)</f>
        <v>157459</v>
      </c>
      <c r="E36" s="19">
        <f>SUM(E37:E39)</f>
        <v>161684</v>
      </c>
      <c r="F36" s="19">
        <f>SUM(F37:F39)</f>
        <v>165310</v>
      </c>
      <c r="G36" s="19">
        <f>SUM(G37:G39)</f>
        <v>170127</v>
      </c>
      <c r="H36" s="33">
        <f>G36-B36</f>
        <v>27338</v>
      </c>
      <c r="I36" s="31">
        <f>H36*100/B36</f>
        <v>19.145732514409374</v>
      </c>
      <c r="J36" s="33">
        <f t="shared" ref="J36:J41" si="22">G36-C36</f>
        <v>16114</v>
      </c>
      <c r="K36" s="31">
        <f t="shared" ref="K36:K41" si="23">J36*100/C36</f>
        <v>10.4627531442151</v>
      </c>
    </row>
    <row r="37" spans="1:11">
      <c r="A37" s="17" t="s">
        <v>347</v>
      </c>
      <c r="B37" s="21">
        <v>17259</v>
      </c>
      <c r="C37" s="21">
        <v>25696</v>
      </c>
      <c r="D37" s="21">
        <v>27854</v>
      </c>
      <c r="E37" s="21">
        <v>29624</v>
      </c>
      <c r="F37" s="21">
        <v>32356</v>
      </c>
      <c r="G37" s="21">
        <v>34127</v>
      </c>
      <c r="H37" s="34">
        <f>G37-B37</f>
        <v>16868</v>
      </c>
      <c r="I37" s="32">
        <f>H37*100/B37</f>
        <v>97.734515325337512</v>
      </c>
      <c r="J37" s="34">
        <f t="shared" si="22"/>
        <v>8431</v>
      </c>
      <c r="K37" s="32">
        <f t="shared" si="23"/>
        <v>32.810554171855543</v>
      </c>
    </row>
    <row r="38" spans="1:11">
      <c r="A38" s="16" t="s">
        <v>6</v>
      </c>
      <c r="B38" s="347">
        <v>125530</v>
      </c>
      <c r="C38" s="19">
        <v>103249</v>
      </c>
      <c r="D38" s="19">
        <v>104065</v>
      </c>
      <c r="E38" s="19">
        <v>106160</v>
      </c>
      <c r="F38" s="19">
        <v>107270</v>
      </c>
      <c r="G38" s="19">
        <v>108862</v>
      </c>
      <c r="H38" s="349">
        <f>(G38+G39)-B38</f>
        <v>10470</v>
      </c>
      <c r="I38" s="351">
        <f>H38*100/B38</f>
        <v>8.3406357046124437</v>
      </c>
      <c r="J38" s="33">
        <f t="shared" si="22"/>
        <v>5613</v>
      </c>
      <c r="K38" s="31">
        <f t="shared" si="23"/>
        <v>5.4363722651066837</v>
      </c>
    </row>
    <row r="39" spans="1:11">
      <c r="A39" s="17" t="s">
        <v>38</v>
      </c>
      <c r="B39" s="348"/>
      <c r="C39" s="21">
        <v>25068</v>
      </c>
      <c r="D39" s="21">
        <v>25540</v>
      </c>
      <c r="E39" s="21">
        <v>25900</v>
      </c>
      <c r="F39" s="21">
        <v>25684</v>
      </c>
      <c r="G39" s="21">
        <v>27138</v>
      </c>
      <c r="H39" s="350"/>
      <c r="I39" s="352"/>
      <c r="J39" s="34">
        <f t="shared" si="22"/>
        <v>2070</v>
      </c>
      <c r="K39" s="32">
        <f t="shared" si="23"/>
        <v>8.2575394925801824</v>
      </c>
    </row>
    <row r="40" spans="1:11">
      <c r="A40" s="29" t="s">
        <v>36</v>
      </c>
      <c r="B40" s="19">
        <f>'Tab. 1.4-4'!B7</f>
        <v>151053</v>
      </c>
      <c r="C40" s="19">
        <f>'Tab. 1.4-4'!G7</f>
        <v>164967</v>
      </c>
      <c r="D40" s="19">
        <f>'Tab. 1.4-4'!H7</f>
        <v>169261</v>
      </c>
      <c r="E40" s="19">
        <f>'Tab. 1.4-4'!I7</f>
        <v>173432</v>
      </c>
      <c r="F40" s="19">
        <f>'Tab. 1.4-4'!J7</f>
        <v>177884</v>
      </c>
      <c r="G40" s="19">
        <f>'Tab. 1.4-4'!K7</f>
        <v>184110</v>
      </c>
      <c r="H40" s="33">
        <f>G40-B40</f>
        <v>33057</v>
      </c>
      <c r="I40" s="31">
        <f>H40*100/B40</f>
        <v>21.884371710591648</v>
      </c>
      <c r="J40" s="33">
        <f t="shared" si="22"/>
        <v>19143</v>
      </c>
      <c r="K40" s="31">
        <f t="shared" si="23"/>
        <v>11.604139009620106</v>
      </c>
    </row>
    <row r="41" spans="1:11">
      <c r="A41" s="28" t="s">
        <v>7</v>
      </c>
      <c r="B41" s="21">
        <f t="shared" ref="B41:G41" si="24">B40-B36</f>
        <v>8264</v>
      </c>
      <c r="C41" s="21">
        <f t="shared" si="24"/>
        <v>10954</v>
      </c>
      <c r="D41" s="21">
        <f t="shared" si="24"/>
        <v>11802</v>
      </c>
      <c r="E41" s="21">
        <f t="shared" si="24"/>
        <v>11748</v>
      </c>
      <c r="F41" s="10">
        <f t="shared" si="24"/>
        <v>12574</v>
      </c>
      <c r="G41" s="10">
        <f t="shared" si="24"/>
        <v>13983</v>
      </c>
      <c r="H41" s="34">
        <f>G41-B41</f>
        <v>5719</v>
      </c>
      <c r="I41" s="32">
        <f>H41*100/B41</f>
        <v>69.203775411423038</v>
      </c>
      <c r="J41" s="34">
        <f t="shared" si="22"/>
        <v>3029</v>
      </c>
      <c r="K41" s="32">
        <f t="shared" si="23"/>
        <v>27.65199926967318</v>
      </c>
    </row>
    <row r="42" spans="1:11">
      <c r="A42" s="55"/>
      <c r="B42" s="344" t="s">
        <v>227</v>
      </c>
      <c r="C42" s="344"/>
      <c r="D42" s="344"/>
      <c r="E42" s="344"/>
      <c r="F42" s="344"/>
      <c r="G42" s="344"/>
      <c r="H42" s="344"/>
      <c r="I42" s="344"/>
      <c r="J42" s="344"/>
      <c r="K42" s="344"/>
    </row>
    <row r="43" spans="1:11" s="30" customFormat="1">
      <c r="A43" s="29" t="s">
        <v>2</v>
      </c>
      <c r="B43" s="19">
        <v>223333</v>
      </c>
      <c r="C43" s="19">
        <f>SUM(C44:C46)</f>
        <v>278564</v>
      </c>
      <c r="D43" s="19">
        <f>SUM(D44:D46)</f>
        <v>284426</v>
      </c>
      <c r="E43" s="19">
        <f>SUM(E44:E46)</f>
        <v>294061</v>
      </c>
      <c r="F43" s="19">
        <f>SUM(F44:F46)</f>
        <v>296944</v>
      </c>
      <c r="G43" s="19">
        <f>SUM(G44:G46)</f>
        <v>308033</v>
      </c>
      <c r="H43" s="33">
        <f>G43-B43</f>
        <v>84700</v>
      </c>
      <c r="I43" s="31">
        <f>H43*100/B43</f>
        <v>37.925429739447374</v>
      </c>
      <c r="J43" s="33">
        <f t="shared" ref="J43:J48" si="25">G43-C43</f>
        <v>29469</v>
      </c>
      <c r="K43" s="31">
        <f t="shared" ref="K43:K48" si="26">J43*100/C43</f>
        <v>10.578897488548412</v>
      </c>
    </row>
    <row r="44" spans="1:11">
      <c r="A44" s="17" t="s">
        <v>37</v>
      </c>
      <c r="B44" s="21">
        <v>36700</v>
      </c>
      <c r="C44" s="21">
        <v>56711</v>
      </c>
      <c r="D44" s="21">
        <v>59280</v>
      </c>
      <c r="E44" s="21">
        <v>61738</v>
      </c>
      <c r="F44" s="21">
        <v>66037</v>
      </c>
      <c r="G44" s="21">
        <v>69936</v>
      </c>
      <c r="H44" s="34">
        <f>G44-B44</f>
        <v>33236</v>
      </c>
      <c r="I44" s="32">
        <f>H44*100/B44</f>
        <v>90.561307901907355</v>
      </c>
      <c r="J44" s="34">
        <f t="shared" si="25"/>
        <v>13225</v>
      </c>
      <c r="K44" s="32">
        <f t="shared" si="26"/>
        <v>23.319990830703038</v>
      </c>
    </row>
    <row r="45" spans="1:11">
      <c r="A45" s="16" t="s">
        <v>6</v>
      </c>
      <c r="B45" s="347">
        <v>186633</v>
      </c>
      <c r="C45" s="19">
        <v>177991</v>
      </c>
      <c r="D45" s="19">
        <v>179410</v>
      </c>
      <c r="E45" s="19">
        <v>185029</v>
      </c>
      <c r="F45" s="19">
        <v>185755</v>
      </c>
      <c r="G45" s="19">
        <v>190635</v>
      </c>
      <c r="H45" s="349">
        <f>(G45+G46)-B45</f>
        <v>51464</v>
      </c>
      <c r="I45" s="351">
        <f>H45*100/B45</f>
        <v>27.57497334340658</v>
      </c>
      <c r="J45" s="33">
        <f t="shared" si="25"/>
        <v>12644</v>
      </c>
      <c r="K45" s="31">
        <f t="shared" si="26"/>
        <v>7.1037299638745779</v>
      </c>
    </row>
    <row r="46" spans="1:11">
      <c r="A46" s="17" t="s">
        <v>38</v>
      </c>
      <c r="B46" s="348"/>
      <c r="C46" s="21">
        <v>43862</v>
      </c>
      <c r="D46" s="21">
        <v>45736</v>
      </c>
      <c r="E46" s="21">
        <v>47294</v>
      </c>
      <c r="F46" s="21">
        <v>45152</v>
      </c>
      <c r="G46" s="21">
        <v>47462</v>
      </c>
      <c r="H46" s="350"/>
      <c r="I46" s="352"/>
      <c r="J46" s="34">
        <f t="shared" si="25"/>
        <v>3600</v>
      </c>
      <c r="K46" s="32">
        <f t="shared" si="26"/>
        <v>8.2075600747799911</v>
      </c>
    </row>
    <row r="47" spans="1:11">
      <c r="A47" s="29" t="s">
        <v>36</v>
      </c>
      <c r="B47" s="19">
        <f>'Tab. 1.4-5'!B7</f>
        <v>241591</v>
      </c>
      <c r="C47" s="19">
        <f>'Tab. 1.4-5'!G7</f>
        <v>300233</v>
      </c>
      <c r="D47" s="19">
        <f>'Tab. 1.4-5'!H7</f>
        <v>306034</v>
      </c>
      <c r="E47" s="19">
        <f>'Tab. 1.4-5'!I7</f>
        <v>317166</v>
      </c>
      <c r="F47" s="19">
        <f>'Tab. 1.4-5'!J7</f>
        <v>320021</v>
      </c>
      <c r="G47" s="19">
        <f>'Tab. 1.4-5'!K7</f>
        <v>334526</v>
      </c>
      <c r="H47" s="33">
        <f>G47-B47</f>
        <v>92935</v>
      </c>
      <c r="I47" s="31">
        <f>H47*100/B47</f>
        <v>38.467906503139602</v>
      </c>
      <c r="J47" s="33">
        <f t="shared" si="25"/>
        <v>34293</v>
      </c>
      <c r="K47" s="31">
        <f t="shared" si="26"/>
        <v>11.422128813288346</v>
      </c>
    </row>
    <row r="48" spans="1:11">
      <c r="A48" s="28" t="s">
        <v>7</v>
      </c>
      <c r="B48" s="21">
        <f t="shared" ref="B48:G48" si="27">B47-B43</f>
        <v>18258</v>
      </c>
      <c r="C48" s="21">
        <f t="shared" si="27"/>
        <v>21669</v>
      </c>
      <c r="D48" s="21">
        <f t="shared" si="27"/>
        <v>21608</v>
      </c>
      <c r="E48" s="21">
        <f t="shared" si="27"/>
        <v>23105</v>
      </c>
      <c r="F48" s="10">
        <f t="shared" si="27"/>
        <v>23077</v>
      </c>
      <c r="G48" s="10">
        <f t="shared" si="27"/>
        <v>26493</v>
      </c>
      <c r="H48" s="34">
        <f>G48-B48</f>
        <v>8235</v>
      </c>
      <c r="I48" s="32">
        <f>H48*100/B48</f>
        <v>45.103516266841929</v>
      </c>
      <c r="J48" s="34">
        <f t="shared" si="25"/>
        <v>4824</v>
      </c>
      <c r="K48" s="32">
        <f t="shared" si="26"/>
        <v>22.262217914993769</v>
      </c>
    </row>
    <row r="49" spans="1:11">
      <c r="A49" s="55"/>
      <c r="B49" s="344" t="s">
        <v>27</v>
      </c>
      <c r="C49" s="344"/>
      <c r="D49" s="344"/>
      <c r="E49" s="344"/>
      <c r="F49" s="344"/>
      <c r="G49" s="344"/>
      <c r="H49" s="344"/>
      <c r="I49" s="344"/>
      <c r="J49" s="344"/>
      <c r="K49" s="344"/>
    </row>
    <row r="50" spans="1:11" s="30" customFormat="1">
      <c r="A50" s="29" t="s">
        <v>2</v>
      </c>
      <c r="B50" s="19">
        <v>83980</v>
      </c>
      <c r="C50" s="19">
        <f>SUM(C51:C53)</f>
        <v>93458</v>
      </c>
      <c r="D50" s="19">
        <f>SUM(D51:D53)</f>
        <v>95872</v>
      </c>
      <c r="E50" s="19">
        <f>SUM(E51:E53)</f>
        <v>97372</v>
      </c>
      <c r="F50" s="19">
        <f>SUM(F51:F53)</f>
        <v>101012</v>
      </c>
      <c r="G50" s="19">
        <f>SUM(G51:G53)</f>
        <v>103780</v>
      </c>
      <c r="H50" s="33">
        <f>G50-B50</f>
        <v>19800</v>
      </c>
      <c r="I50" s="31">
        <f>H50*100/B50</f>
        <v>23.577042152893547</v>
      </c>
      <c r="J50" s="33">
        <f t="shared" ref="J50:J55" si="28">G50-C50</f>
        <v>10322</v>
      </c>
      <c r="K50" s="31">
        <f t="shared" ref="K50:K55" si="29">J50*100/C50</f>
        <v>11.044533373279975</v>
      </c>
    </row>
    <row r="51" spans="1:11">
      <c r="A51" s="17" t="s">
        <v>37</v>
      </c>
      <c r="B51" s="21">
        <v>8273</v>
      </c>
      <c r="C51" s="21">
        <v>14131</v>
      </c>
      <c r="D51" s="21">
        <v>15668</v>
      </c>
      <c r="E51" s="21">
        <v>16598</v>
      </c>
      <c r="F51" s="21">
        <v>18593</v>
      </c>
      <c r="G51" s="21">
        <v>19899</v>
      </c>
      <c r="H51" s="34">
        <f>G51-B51</f>
        <v>11626</v>
      </c>
      <c r="I51" s="32">
        <f>H51*100/B51</f>
        <v>140.52943309561223</v>
      </c>
      <c r="J51" s="34">
        <f t="shared" si="28"/>
        <v>5768</v>
      </c>
      <c r="K51" s="32">
        <f t="shared" si="29"/>
        <v>40.818059585308895</v>
      </c>
    </row>
    <row r="52" spans="1:11">
      <c r="A52" s="16" t="s">
        <v>6</v>
      </c>
      <c r="B52" s="347">
        <v>75707</v>
      </c>
      <c r="C52" s="19">
        <v>65087</v>
      </c>
      <c r="D52" s="19">
        <v>65954</v>
      </c>
      <c r="E52" s="19">
        <v>66208</v>
      </c>
      <c r="F52" s="19">
        <v>67667</v>
      </c>
      <c r="G52" s="19">
        <v>68362</v>
      </c>
      <c r="H52" s="349">
        <f>(G52+G53)-B52</f>
        <v>8174</v>
      </c>
      <c r="I52" s="351">
        <f>H52*100/B52</f>
        <v>10.796888002430423</v>
      </c>
      <c r="J52" s="33">
        <f t="shared" si="28"/>
        <v>3275</v>
      </c>
      <c r="K52" s="31">
        <f t="shared" si="29"/>
        <v>5.0317267657135831</v>
      </c>
    </row>
    <row r="53" spans="1:11">
      <c r="A53" s="17" t="s">
        <v>38</v>
      </c>
      <c r="B53" s="348"/>
      <c r="C53" s="21">
        <v>14240</v>
      </c>
      <c r="D53" s="21">
        <v>14250</v>
      </c>
      <c r="E53" s="21">
        <v>14566</v>
      </c>
      <c r="F53" s="21">
        <v>14752</v>
      </c>
      <c r="G53" s="21">
        <v>15519</v>
      </c>
      <c r="H53" s="350"/>
      <c r="I53" s="352"/>
      <c r="J53" s="34">
        <f t="shared" si="28"/>
        <v>1279</v>
      </c>
      <c r="K53" s="32">
        <f t="shared" si="29"/>
        <v>8.9817415730337071</v>
      </c>
    </row>
    <row r="54" spans="1:11">
      <c r="A54" s="29" t="s">
        <v>36</v>
      </c>
      <c r="B54" s="19">
        <f>'Tab. 1.4-6'!B7</f>
        <v>88592</v>
      </c>
      <c r="C54" s="19">
        <f>'Tab. 1.4-6'!G7</f>
        <v>99052</v>
      </c>
      <c r="D54" s="19">
        <f>'Tab. 1.4-6'!H7</f>
        <v>101931</v>
      </c>
      <c r="E54" s="19">
        <f>'Tab. 1.4-6'!I7</f>
        <v>104068</v>
      </c>
      <c r="F54" s="19">
        <f>'Tab. 1.4-6'!J7</f>
        <v>108301</v>
      </c>
      <c r="G54" s="19">
        <f>'Tab. 1.4-6'!K7</f>
        <v>112349</v>
      </c>
      <c r="H54" s="33">
        <f>G54-B54</f>
        <v>23757</v>
      </c>
      <c r="I54" s="31">
        <f>H54*100/B54</f>
        <v>26.816191078201193</v>
      </c>
      <c r="J54" s="33">
        <f t="shared" si="28"/>
        <v>13297</v>
      </c>
      <c r="K54" s="31">
        <f t="shared" si="29"/>
        <v>13.424262003795986</v>
      </c>
    </row>
    <row r="55" spans="1:11">
      <c r="A55" s="28" t="s">
        <v>7</v>
      </c>
      <c r="B55" s="21">
        <f t="shared" ref="B55:G55" si="30">B54-B50</f>
        <v>4612</v>
      </c>
      <c r="C55" s="21">
        <f t="shared" si="30"/>
        <v>5594</v>
      </c>
      <c r="D55" s="21">
        <f t="shared" si="30"/>
        <v>6059</v>
      </c>
      <c r="E55" s="21">
        <f t="shared" si="30"/>
        <v>6696</v>
      </c>
      <c r="F55" s="10">
        <f t="shared" si="30"/>
        <v>7289</v>
      </c>
      <c r="G55" s="10">
        <f t="shared" si="30"/>
        <v>8569</v>
      </c>
      <c r="H55" s="34">
        <f>G55-B55</f>
        <v>3957</v>
      </c>
      <c r="I55" s="32">
        <f>H55*100/B55</f>
        <v>85.79791847354727</v>
      </c>
      <c r="J55" s="34">
        <f t="shared" si="28"/>
        <v>2975</v>
      </c>
      <c r="K55" s="32">
        <f t="shared" si="29"/>
        <v>53.181980693600288</v>
      </c>
    </row>
    <row r="56" spans="1:11">
      <c r="A56" s="55"/>
      <c r="B56" s="344" t="s">
        <v>4</v>
      </c>
      <c r="C56" s="344"/>
      <c r="D56" s="344"/>
      <c r="E56" s="344"/>
      <c r="F56" s="344"/>
      <c r="G56" s="344"/>
      <c r="H56" s="344"/>
      <c r="I56" s="344"/>
      <c r="J56" s="344"/>
      <c r="K56" s="344"/>
    </row>
    <row r="57" spans="1:11">
      <c r="A57" s="29" t="s">
        <v>2</v>
      </c>
      <c r="B57" s="19">
        <v>244276</v>
      </c>
      <c r="C57" s="19">
        <f>SUM(C58:C60)</f>
        <v>365648</v>
      </c>
      <c r="D57" s="19">
        <f>SUM(D58:D60)</f>
        <v>385137</v>
      </c>
      <c r="E57" s="19">
        <f>SUM(E58:E60)</f>
        <v>401786</v>
      </c>
      <c r="F57" s="19">
        <f>SUM(F58:F60)</f>
        <v>414002</v>
      </c>
      <c r="G57" s="19">
        <f>SUM(G58:G60)</f>
        <v>432547</v>
      </c>
      <c r="H57" s="33">
        <f>G57-B57</f>
        <v>188271</v>
      </c>
      <c r="I57" s="31">
        <f>H57*100/B57</f>
        <v>77.073064893808649</v>
      </c>
      <c r="J57" s="33">
        <f t="shared" ref="J57:J62" si="31">G57-C57</f>
        <v>66899</v>
      </c>
      <c r="K57" s="31">
        <f t="shared" ref="K57:K62" si="32">J57*100/C57</f>
        <v>18.296011464577955</v>
      </c>
    </row>
    <row r="58" spans="1:11">
      <c r="A58" s="17" t="s">
        <v>37</v>
      </c>
      <c r="B58" s="21">
        <v>44985</v>
      </c>
      <c r="C58" s="21">
        <v>90265</v>
      </c>
      <c r="D58" s="21">
        <v>96990</v>
      </c>
      <c r="E58" s="21">
        <v>103945</v>
      </c>
      <c r="F58" s="21">
        <v>112239</v>
      </c>
      <c r="G58" s="21">
        <v>120993</v>
      </c>
      <c r="H58" s="34">
        <f>G58-B58</f>
        <v>76008</v>
      </c>
      <c r="I58" s="32">
        <f>H58*100/B58</f>
        <v>168.96298766255418</v>
      </c>
      <c r="J58" s="34">
        <f t="shared" si="31"/>
        <v>30728</v>
      </c>
      <c r="K58" s="32">
        <f t="shared" si="32"/>
        <v>34.041987481305043</v>
      </c>
    </row>
    <row r="59" spans="1:11">
      <c r="A59" s="16" t="s">
        <v>6</v>
      </c>
      <c r="B59" s="347">
        <v>199291</v>
      </c>
      <c r="C59" s="19">
        <v>203589</v>
      </c>
      <c r="D59" s="19">
        <v>212807</v>
      </c>
      <c r="E59" s="19">
        <v>220579</v>
      </c>
      <c r="F59" s="19">
        <v>230400</v>
      </c>
      <c r="G59" s="19">
        <v>239886</v>
      </c>
      <c r="H59" s="349">
        <f>(G59+G60)-B59</f>
        <v>112263</v>
      </c>
      <c r="I59" s="351">
        <f>H59*100/B59</f>
        <v>56.331194083024322</v>
      </c>
      <c r="J59" s="33">
        <f t="shared" si="31"/>
        <v>36297</v>
      </c>
      <c r="K59" s="31">
        <f t="shared" si="32"/>
        <v>17.828566376375935</v>
      </c>
    </row>
    <row r="60" spans="1:11">
      <c r="A60" s="17" t="s">
        <v>38</v>
      </c>
      <c r="B60" s="348"/>
      <c r="C60" s="21">
        <v>71794</v>
      </c>
      <c r="D60" s="21">
        <v>75340</v>
      </c>
      <c r="E60" s="21">
        <v>77262</v>
      </c>
      <c r="F60" s="21">
        <v>71363</v>
      </c>
      <c r="G60" s="21">
        <v>71668</v>
      </c>
      <c r="H60" s="350"/>
      <c r="I60" s="352"/>
      <c r="J60" s="34">
        <f t="shared" si="31"/>
        <v>-126</v>
      </c>
      <c r="K60" s="32">
        <f t="shared" si="32"/>
        <v>-0.17550213109730617</v>
      </c>
    </row>
    <row r="61" spans="1:11">
      <c r="A61" s="29" t="s">
        <v>36</v>
      </c>
      <c r="B61" s="19">
        <f t="shared" ref="B61:G61" si="33">B12-B19-B26-B33-B40-B47-B54</f>
        <v>270321</v>
      </c>
      <c r="C61" s="19">
        <f t="shared" si="33"/>
        <v>399536</v>
      </c>
      <c r="D61" s="19">
        <f t="shared" si="33"/>
        <v>421905</v>
      </c>
      <c r="E61" s="19">
        <f t="shared" si="33"/>
        <v>440263</v>
      </c>
      <c r="F61" s="19">
        <f t="shared" si="33"/>
        <v>459233</v>
      </c>
      <c r="G61" s="19">
        <f t="shared" si="33"/>
        <v>482575</v>
      </c>
      <c r="H61" s="33">
        <f>G61-B61</f>
        <v>212254</v>
      </c>
      <c r="I61" s="31">
        <f>H61*100/B61</f>
        <v>78.519241938288189</v>
      </c>
      <c r="J61" s="33">
        <f t="shared" si="31"/>
        <v>83039</v>
      </c>
      <c r="K61" s="31">
        <f t="shared" si="32"/>
        <v>20.783859276761042</v>
      </c>
    </row>
    <row r="62" spans="1:11">
      <c r="A62" s="28" t="s">
        <v>7</v>
      </c>
      <c r="B62" s="21">
        <f t="shared" ref="B62:G62" si="34">B61-B57</f>
        <v>26045</v>
      </c>
      <c r="C62" s="21">
        <f t="shared" si="34"/>
        <v>33888</v>
      </c>
      <c r="D62" s="21">
        <f t="shared" si="34"/>
        <v>36768</v>
      </c>
      <c r="E62" s="21">
        <f t="shared" si="34"/>
        <v>38477</v>
      </c>
      <c r="F62" s="10">
        <f t="shared" si="34"/>
        <v>45231</v>
      </c>
      <c r="G62" s="10">
        <f t="shared" si="34"/>
        <v>50028</v>
      </c>
      <c r="H62" s="34">
        <f>G62-B62</f>
        <v>23983</v>
      </c>
      <c r="I62" s="32">
        <f>H62*100/B62</f>
        <v>92.082933384526783</v>
      </c>
      <c r="J62" s="34">
        <f t="shared" si="31"/>
        <v>16140</v>
      </c>
      <c r="K62" s="32">
        <f t="shared" si="32"/>
        <v>47.627478753541077</v>
      </c>
    </row>
    <row r="63" spans="1:11" ht="30" customHeight="1">
      <c r="A63" s="338" t="s">
        <v>305</v>
      </c>
      <c r="B63" s="338"/>
      <c r="C63" s="338"/>
      <c r="D63" s="338"/>
      <c r="E63" s="338"/>
      <c r="F63" s="338"/>
      <c r="G63" s="338"/>
      <c r="H63" s="338"/>
      <c r="I63" s="338"/>
      <c r="J63" s="338"/>
      <c r="K63" s="338"/>
    </row>
    <row r="66" spans="2:2">
      <c r="B66" s="255"/>
    </row>
  </sheetData>
  <mergeCells count="33">
    <mergeCell ref="I59:I60"/>
    <mergeCell ref="I31:I32"/>
    <mergeCell ref="H45:H46"/>
    <mergeCell ref="I45:I46"/>
    <mergeCell ref="H52:H53"/>
    <mergeCell ref="I52:I53"/>
    <mergeCell ref="B56:K56"/>
    <mergeCell ref="B28:K28"/>
    <mergeCell ref="A63:K63"/>
    <mergeCell ref="B21:K21"/>
    <mergeCell ref="B14:K14"/>
    <mergeCell ref="B42:K42"/>
    <mergeCell ref="B35:K35"/>
    <mergeCell ref="B49:K49"/>
    <mergeCell ref="B38:B39"/>
    <mergeCell ref="H38:H39"/>
    <mergeCell ref="I38:I39"/>
    <mergeCell ref="B45:B46"/>
    <mergeCell ref="B52:B53"/>
    <mergeCell ref="B59:B60"/>
    <mergeCell ref="B31:B32"/>
    <mergeCell ref="H31:H32"/>
    <mergeCell ref="H59:H60"/>
    <mergeCell ref="B7:K7"/>
    <mergeCell ref="A5:A6"/>
    <mergeCell ref="D5:D6"/>
    <mergeCell ref="E5:E6"/>
    <mergeCell ref="F5:F6"/>
    <mergeCell ref="C5:C6"/>
    <mergeCell ref="J5:K5"/>
    <mergeCell ref="G5:G6"/>
    <mergeCell ref="H5:I5"/>
    <mergeCell ref="B5:B6"/>
  </mergeCells>
  <hyperlinks>
    <hyperlink ref="A1" location="Inhalt!A1" display="Zurück zum Inhalt"/>
  </hyperlinks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P12" sqref="P12"/>
    </sheetView>
  </sheetViews>
  <sheetFormatPr baseColWidth="10" defaultColWidth="8.7265625" defaultRowHeight="14"/>
  <cols>
    <col min="1" max="1" width="23.453125" style="1" customWidth="1"/>
    <col min="2" max="11" width="9.54296875" style="1" customWidth="1"/>
    <col min="12" max="12" width="12.54296875" style="1" customWidth="1"/>
    <col min="13" max="16384" width="8.7265625" style="1"/>
  </cols>
  <sheetData>
    <row r="1" spans="1:13" s="15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185</v>
      </c>
    </row>
    <row r="4" spans="1:13" s="64" customFormat="1" ht="14.5" customHeight="1">
      <c r="A4" s="127"/>
    </row>
    <row r="5" spans="1:13" ht="30" customHeight="1">
      <c r="A5" s="8" t="s">
        <v>28</v>
      </c>
      <c r="B5" s="8">
        <v>2006</v>
      </c>
      <c r="C5" s="8">
        <v>2007</v>
      </c>
      <c r="D5" s="9">
        <v>2008</v>
      </c>
      <c r="E5" s="9">
        <v>2009</v>
      </c>
      <c r="F5" s="9">
        <v>2010</v>
      </c>
      <c r="G5" s="9">
        <v>2011</v>
      </c>
      <c r="H5" s="9">
        <v>2012</v>
      </c>
      <c r="I5" s="9">
        <v>2013</v>
      </c>
      <c r="J5" s="9">
        <v>2014</v>
      </c>
      <c r="K5" s="9">
        <v>2015</v>
      </c>
      <c r="L5" s="151" t="s">
        <v>116</v>
      </c>
      <c r="M5" s="6"/>
    </row>
    <row r="6" spans="1:13" ht="14.5" customHeight="1">
      <c r="A6" s="52"/>
      <c r="B6" s="334" t="s">
        <v>1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190"/>
    </row>
    <row r="7" spans="1:13" ht="14.5" customHeight="1">
      <c r="A7" s="7" t="s">
        <v>2</v>
      </c>
      <c r="B7" s="12">
        <v>48201</v>
      </c>
      <c r="C7" s="12">
        <v>48652</v>
      </c>
      <c r="D7" s="13">
        <v>49736</v>
      </c>
      <c r="E7" s="13">
        <v>50299</v>
      </c>
      <c r="F7" s="13">
        <v>50849</v>
      </c>
      <c r="G7" s="13">
        <v>51484</v>
      </c>
      <c r="H7" s="13">
        <v>51944</v>
      </c>
      <c r="I7" s="13">
        <v>52484</v>
      </c>
      <c r="J7" s="13">
        <v>53415</v>
      </c>
      <c r="K7" s="13">
        <v>54536</v>
      </c>
      <c r="L7" s="152">
        <f>K7-B7</f>
        <v>6335</v>
      </c>
      <c r="M7" s="6"/>
    </row>
    <row r="8" spans="1:13" ht="14.5" customHeight="1">
      <c r="A8" s="44" t="s">
        <v>3</v>
      </c>
      <c r="B8" s="10">
        <v>17759</v>
      </c>
      <c r="C8" s="10">
        <v>17411</v>
      </c>
      <c r="D8" s="11">
        <v>17165</v>
      </c>
      <c r="E8" s="11">
        <v>17256</v>
      </c>
      <c r="F8" s="11">
        <v>17183</v>
      </c>
      <c r="G8" s="11">
        <v>17106</v>
      </c>
      <c r="H8" s="11">
        <v>17210</v>
      </c>
      <c r="I8" s="11">
        <v>17230</v>
      </c>
      <c r="J8" s="11">
        <v>17696</v>
      </c>
      <c r="K8" s="11">
        <v>18034</v>
      </c>
      <c r="L8" s="153">
        <f t="shared" ref="L8:L14" si="0">K8-B8</f>
        <v>275</v>
      </c>
      <c r="M8" s="6"/>
    </row>
    <row r="9" spans="1:13" ht="14.5" customHeight="1">
      <c r="A9" s="43" t="s">
        <v>39</v>
      </c>
      <c r="B9" s="12">
        <v>8049</v>
      </c>
      <c r="C9" s="12">
        <v>8116</v>
      </c>
      <c r="D9" s="13">
        <v>8212</v>
      </c>
      <c r="E9" s="13">
        <v>8331</v>
      </c>
      <c r="F9" s="13">
        <v>8430</v>
      </c>
      <c r="G9" s="13">
        <v>8495</v>
      </c>
      <c r="H9" s="13">
        <v>8503</v>
      </c>
      <c r="I9" s="13">
        <v>8587</v>
      </c>
      <c r="J9" s="13">
        <v>8606</v>
      </c>
      <c r="K9" s="13">
        <v>8697</v>
      </c>
      <c r="L9" s="152">
        <f t="shared" si="0"/>
        <v>648</v>
      </c>
      <c r="M9" s="6"/>
    </row>
    <row r="10" spans="1:13" ht="14.5" customHeight="1">
      <c r="A10" s="44" t="s">
        <v>225</v>
      </c>
      <c r="B10" s="10">
        <v>9482</v>
      </c>
      <c r="C10" s="10">
        <v>9401</v>
      </c>
      <c r="D10" s="11">
        <v>9511</v>
      </c>
      <c r="E10" s="11">
        <v>9386</v>
      </c>
      <c r="F10" s="11">
        <v>9417</v>
      </c>
      <c r="G10" s="11">
        <v>9435</v>
      </c>
      <c r="H10" s="11">
        <v>9352</v>
      </c>
      <c r="I10" s="11">
        <v>9331</v>
      </c>
      <c r="J10" s="11">
        <v>9402</v>
      </c>
      <c r="K10" s="11">
        <v>9370</v>
      </c>
      <c r="L10" s="153">
        <f t="shared" si="0"/>
        <v>-112</v>
      </c>
      <c r="M10" s="6"/>
    </row>
    <row r="11" spans="1:13" ht="14.5" customHeight="1">
      <c r="A11" s="43" t="s">
        <v>26</v>
      </c>
      <c r="B11" s="12">
        <v>2091</v>
      </c>
      <c r="C11" s="12">
        <v>2064</v>
      </c>
      <c r="D11" s="13">
        <v>2147</v>
      </c>
      <c r="E11" s="13">
        <v>2177</v>
      </c>
      <c r="F11" s="13">
        <v>2176</v>
      </c>
      <c r="G11" s="13">
        <v>2237</v>
      </c>
      <c r="H11" s="13">
        <v>2279</v>
      </c>
      <c r="I11" s="13">
        <v>2312</v>
      </c>
      <c r="J11" s="13">
        <v>2331</v>
      </c>
      <c r="K11" s="13">
        <v>2424</v>
      </c>
      <c r="L11" s="152">
        <f t="shared" si="0"/>
        <v>333</v>
      </c>
      <c r="M11" s="6"/>
    </row>
    <row r="12" spans="1:13" ht="14.5" customHeight="1">
      <c r="A12" s="44" t="s">
        <v>227</v>
      </c>
      <c r="B12" s="10">
        <v>3850</v>
      </c>
      <c r="C12" s="10">
        <v>3971</v>
      </c>
      <c r="D12" s="11">
        <v>4253</v>
      </c>
      <c r="E12" s="11">
        <v>4277</v>
      </c>
      <c r="F12" s="11">
        <v>4372</v>
      </c>
      <c r="G12" s="11">
        <v>4579</v>
      </c>
      <c r="H12" s="11">
        <v>4637</v>
      </c>
      <c r="I12" s="11">
        <v>4743</v>
      </c>
      <c r="J12" s="11">
        <v>4781</v>
      </c>
      <c r="K12" s="11">
        <v>4918</v>
      </c>
      <c r="L12" s="153">
        <f t="shared" si="0"/>
        <v>1068</v>
      </c>
      <c r="M12" s="6"/>
    </row>
    <row r="13" spans="1:13" ht="14.5" customHeight="1">
      <c r="A13" s="43" t="s">
        <v>27</v>
      </c>
      <c r="B13" s="12">
        <v>1184</v>
      </c>
      <c r="C13" s="12">
        <v>1169</v>
      </c>
      <c r="D13" s="13">
        <v>1238</v>
      </c>
      <c r="E13" s="13">
        <v>1249</v>
      </c>
      <c r="F13" s="13">
        <v>1264</v>
      </c>
      <c r="G13" s="13">
        <v>1302</v>
      </c>
      <c r="H13" s="13">
        <v>1342</v>
      </c>
      <c r="I13" s="13">
        <v>1370</v>
      </c>
      <c r="J13" s="13">
        <v>1406</v>
      </c>
      <c r="K13" s="13">
        <v>1446</v>
      </c>
      <c r="L13" s="152">
        <f t="shared" si="0"/>
        <v>262</v>
      </c>
      <c r="M13" s="6"/>
    </row>
    <row r="14" spans="1:13" ht="14.5" customHeight="1">
      <c r="A14" s="44" t="s">
        <v>4</v>
      </c>
      <c r="B14" s="10">
        <f t="shared" ref="B14:K14" si="1">B7-B8-B9-B10-B11-B12-B13</f>
        <v>5786</v>
      </c>
      <c r="C14" s="10">
        <f t="shared" si="1"/>
        <v>6520</v>
      </c>
      <c r="D14" s="10">
        <f t="shared" si="1"/>
        <v>7210</v>
      </c>
      <c r="E14" s="10">
        <f t="shared" si="1"/>
        <v>7623</v>
      </c>
      <c r="F14" s="10">
        <f t="shared" si="1"/>
        <v>8007</v>
      </c>
      <c r="G14" s="10">
        <f t="shared" si="1"/>
        <v>8330</v>
      </c>
      <c r="H14" s="10">
        <f t="shared" si="1"/>
        <v>8621</v>
      </c>
      <c r="I14" s="10">
        <f t="shared" si="1"/>
        <v>8911</v>
      </c>
      <c r="J14" s="10">
        <f t="shared" si="1"/>
        <v>9193</v>
      </c>
      <c r="K14" s="10">
        <f t="shared" si="1"/>
        <v>9647</v>
      </c>
      <c r="L14" s="34">
        <f t="shared" si="0"/>
        <v>3861</v>
      </c>
      <c r="M14" s="6"/>
    </row>
    <row r="15" spans="1:13" ht="14.5" customHeight="1">
      <c r="A15" s="52"/>
      <c r="B15" s="335" t="s">
        <v>226</v>
      </c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190"/>
    </row>
    <row r="16" spans="1:13" ht="14.5" customHeight="1">
      <c r="A16" s="7" t="s">
        <v>2</v>
      </c>
      <c r="B16" s="13">
        <f>B7*100/$B7</f>
        <v>100</v>
      </c>
      <c r="C16" s="13">
        <f t="shared" ref="C16:K16" si="2">C7*100/$B7</f>
        <v>100.9356652351611</v>
      </c>
      <c r="D16" s="13">
        <f t="shared" si="2"/>
        <v>103.18458123275451</v>
      </c>
      <c r="E16" s="13">
        <f t="shared" si="2"/>
        <v>104.3526067923902</v>
      </c>
      <c r="F16" s="13">
        <f t="shared" si="2"/>
        <v>105.49366195722081</v>
      </c>
      <c r="G16" s="13">
        <f t="shared" si="2"/>
        <v>106.8110620111616</v>
      </c>
      <c r="H16" s="13">
        <f t="shared" si="2"/>
        <v>107.76539905811083</v>
      </c>
      <c r="I16" s="13">
        <f t="shared" si="2"/>
        <v>108.88570776539906</v>
      </c>
      <c r="J16" s="13">
        <f t="shared" si="2"/>
        <v>110.81720296259414</v>
      </c>
      <c r="K16" s="13">
        <f t="shared" si="2"/>
        <v>113.14288085309434</v>
      </c>
      <c r="L16" s="13" t="s">
        <v>247</v>
      </c>
      <c r="M16" s="156"/>
    </row>
    <row r="17" spans="1:13" ht="14.5" customHeight="1">
      <c r="A17" s="44" t="s">
        <v>3</v>
      </c>
      <c r="B17" s="10">
        <f t="shared" ref="B17:K17" si="3">B8*100/$B8</f>
        <v>100</v>
      </c>
      <c r="C17" s="10">
        <f t="shared" si="3"/>
        <v>98.040430204403407</v>
      </c>
      <c r="D17" s="11">
        <f t="shared" si="3"/>
        <v>96.655217073033398</v>
      </c>
      <c r="E17" s="11">
        <f t="shared" si="3"/>
        <v>97.167633312686519</v>
      </c>
      <c r="F17" s="11">
        <f t="shared" si="3"/>
        <v>96.756574131426319</v>
      </c>
      <c r="G17" s="11">
        <f t="shared" si="3"/>
        <v>96.322991159412126</v>
      </c>
      <c r="H17" s="11">
        <f t="shared" si="3"/>
        <v>96.908609719015715</v>
      </c>
      <c r="I17" s="11">
        <f t="shared" si="3"/>
        <v>97.021228672785625</v>
      </c>
      <c r="J17" s="11">
        <f t="shared" si="3"/>
        <v>99.645250295624749</v>
      </c>
      <c r="K17" s="11">
        <f t="shared" si="3"/>
        <v>101.54851061433639</v>
      </c>
      <c r="L17" s="10" t="s">
        <v>247</v>
      </c>
      <c r="M17" s="156"/>
    </row>
    <row r="18" spans="1:13" ht="14.5" customHeight="1">
      <c r="A18" s="43" t="s">
        <v>39</v>
      </c>
      <c r="B18" s="12">
        <f t="shared" ref="B18:K18" si="4">B9*100/$B9</f>
        <v>100</v>
      </c>
      <c r="C18" s="12">
        <f t="shared" si="4"/>
        <v>100.83240154056405</v>
      </c>
      <c r="D18" s="13">
        <f t="shared" si="4"/>
        <v>102.02509628525283</v>
      </c>
      <c r="E18" s="13">
        <f t="shared" si="4"/>
        <v>103.5035408125233</v>
      </c>
      <c r="F18" s="13">
        <f t="shared" si="4"/>
        <v>104.7335072679836</v>
      </c>
      <c r="G18" s="13">
        <f t="shared" si="4"/>
        <v>105.54106100136663</v>
      </c>
      <c r="H18" s="13">
        <f t="shared" si="4"/>
        <v>105.64045223009069</v>
      </c>
      <c r="I18" s="13">
        <f t="shared" si="4"/>
        <v>106.68406013169337</v>
      </c>
      <c r="J18" s="13">
        <f t="shared" si="4"/>
        <v>106.92011429991304</v>
      </c>
      <c r="K18" s="13">
        <f t="shared" si="4"/>
        <v>108.05068952664928</v>
      </c>
      <c r="L18" s="12" t="s">
        <v>247</v>
      </c>
      <c r="M18" s="156"/>
    </row>
    <row r="19" spans="1:13" ht="14.5" customHeight="1">
      <c r="A19" s="44" t="s">
        <v>225</v>
      </c>
      <c r="B19" s="10">
        <f t="shared" ref="B19:K19" si="5">B10*100/$B10</f>
        <v>100</v>
      </c>
      <c r="C19" s="10">
        <f t="shared" si="5"/>
        <v>99.145749841805525</v>
      </c>
      <c r="D19" s="11">
        <f t="shared" si="5"/>
        <v>100.30584264923012</v>
      </c>
      <c r="E19" s="11">
        <f t="shared" si="5"/>
        <v>98.987555368065813</v>
      </c>
      <c r="F19" s="11">
        <f t="shared" si="5"/>
        <v>99.314490613794561</v>
      </c>
      <c r="G19" s="11">
        <f t="shared" si="5"/>
        <v>99.504323982282216</v>
      </c>
      <c r="H19" s="11">
        <f t="shared" si="5"/>
        <v>98.628981227589122</v>
      </c>
      <c r="I19" s="11">
        <f t="shared" si="5"/>
        <v>98.407508964353511</v>
      </c>
      <c r="J19" s="11">
        <f t="shared" si="5"/>
        <v>99.156296140054835</v>
      </c>
      <c r="K19" s="11">
        <f t="shared" si="5"/>
        <v>98.818814596076777</v>
      </c>
      <c r="L19" s="10" t="s">
        <v>247</v>
      </c>
      <c r="M19" s="156"/>
    </row>
    <row r="20" spans="1:13" ht="14.5" customHeight="1">
      <c r="A20" s="43" t="s">
        <v>26</v>
      </c>
      <c r="B20" s="12">
        <f t="shared" ref="B20:K20" si="6">B11*100/$B11</f>
        <v>100</v>
      </c>
      <c r="C20" s="12">
        <f t="shared" si="6"/>
        <v>98.708751793400282</v>
      </c>
      <c r="D20" s="13">
        <f t="shared" si="6"/>
        <v>102.6781444285031</v>
      </c>
      <c r="E20" s="13">
        <f t="shared" si="6"/>
        <v>104.11286465805834</v>
      </c>
      <c r="F20" s="13">
        <f t="shared" si="6"/>
        <v>104.0650406504065</v>
      </c>
      <c r="G20" s="13">
        <f t="shared" si="6"/>
        <v>106.98230511716882</v>
      </c>
      <c r="H20" s="13">
        <f t="shared" si="6"/>
        <v>108.99091343854614</v>
      </c>
      <c r="I20" s="13">
        <f t="shared" si="6"/>
        <v>110.5691056910569</v>
      </c>
      <c r="J20" s="13">
        <f t="shared" si="6"/>
        <v>111.4777618364419</v>
      </c>
      <c r="K20" s="13">
        <f t="shared" si="6"/>
        <v>115.92539454806312</v>
      </c>
      <c r="L20" s="12" t="s">
        <v>247</v>
      </c>
      <c r="M20" s="156"/>
    </row>
    <row r="21" spans="1:13" ht="14.5" customHeight="1">
      <c r="A21" s="44" t="s">
        <v>227</v>
      </c>
      <c r="B21" s="10">
        <f t="shared" ref="B21:K21" si="7">B12*100/$B12</f>
        <v>100</v>
      </c>
      <c r="C21" s="10">
        <f t="shared" si="7"/>
        <v>103.14285714285714</v>
      </c>
      <c r="D21" s="11">
        <f t="shared" si="7"/>
        <v>110.46753246753246</v>
      </c>
      <c r="E21" s="11">
        <f t="shared" si="7"/>
        <v>111.09090909090909</v>
      </c>
      <c r="F21" s="11">
        <f t="shared" si="7"/>
        <v>113.55844155844156</v>
      </c>
      <c r="G21" s="11">
        <f t="shared" si="7"/>
        <v>118.93506493506493</v>
      </c>
      <c r="H21" s="11">
        <f t="shared" si="7"/>
        <v>120.44155844155844</v>
      </c>
      <c r="I21" s="11">
        <f t="shared" si="7"/>
        <v>123.1948051948052</v>
      </c>
      <c r="J21" s="11">
        <f t="shared" si="7"/>
        <v>124.18181818181819</v>
      </c>
      <c r="K21" s="11">
        <f t="shared" si="7"/>
        <v>127.74025974025975</v>
      </c>
      <c r="L21" s="10" t="s">
        <v>247</v>
      </c>
      <c r="M21" s="156"/>
    </row>
    <row r="22" spans="1:13" ht="14.5" customHeight="1">
      <c r="A22" s="43" t="s">
        <v>27</v>
      </c>
      <c r="B22" s="12">
        <f t="shared" ref="B22:K22" si="8">B13*100/$B13</f>
        <v>100</v>
      </c>
      <c r="C22" s="12">
        <f t="shared" si="8"/>
        <v>98.733108108108112</v>
      </c>
      <c r="D22" s="13">
        <f t="shared" si="8"/>
        <v>104.56081081081081</v>
      </c>
      <c r="E22" s="13">
        <f t="shared" si="8"/>
        <v>105.48986486486487</v>
      </c>
      <c r="F22" s="13">
        <f t="shared" si="8"/>
        <v>106.75675675675676</v>
      </c>
      <c r="G22" s="13">
        <f t="shared" si="8"/>
        <v>109.96621621621621</v>
      </c>
      <c r="H22" s="13">
        <f t="shared" si="8"/>
        <v>113.3445945945946</v>
      </c>
      <c r="I22" s="13">
        <f t="shared" si="8"/>
        <v>115.70945945945945</v>
      </c>
      <c r="J22" s="13">
        <f t="shared" si="8"/>
        <v>118.75</v>
      </c>
      <c r="K22" s="13">
        <f t="shared" si="8"/>
        <v>122.12837837837837</v>
      </c>
      <c r="L22" s="12" t="s">
        <v>247</v>
      </c>
      <c r="M22" s="156"/>
    </row>
    <row r="23" spans="1:13" ht="14.5" customHeight="1">
      <c r="A23" s="44" t="s">
        <v>4</v>
      </c>
      <c r="B23" s="10">
        <f t="shared" ref="B23:K23" si="9">B14*100/$B14</f>
        <v>100</v>
      </c>
      <c r="C23" s="10">
        <f t="shared" si="9"/>
        <v>112.68579329415832</v>
      </c>
      <c r="D23" s="10">
        <f t="shared" si="9"/>
        <v>124.61113031455237</v>
      </c>
      <c r="E23" s="10">
        <f t="shared" si="9"/>
        <v>131.74904942965779</v>
      </c>
      <c r="F23" s="10">
        <f t="shared" si="9"/>
        <v>138.38575872796406</v>
      </c>
      <c r="G23" s="10">
        <f t="shared" si="9"/>
        <v>143.96819910127894</v>
      </c>
      <c r="H23" s="10">
        <f t="shared" si="9"/>
        <v>148.99758036640165</v>
      </c>
      <c r="I23" s="10">
        <f t="shared" si="9"/>
        <v>154.00967853439337</v>
      </c>
      <c r="J23" s="10">
        <f t="shared" si="9"/>
        <v>158.88351192533702</v>
      </c>
      <c r="K23" s="10">
        <f t="shared" si="9"/>
        <v>166.73003802281369</v>
      </c>
      <c r="L23" s="10" t="s">
        <v>247</v>
      </c>
      <c r="M23" s="156"/>
    </row>
    <row r="24" spans="1:13" ht="14.5" customHeight="1">
      <c r="A24" s="52"/>
      <c r="B24" s="335" t="s">
        <v>179</v>
      </c>
      <c r="C24" s="335"/>
      <c r="D24" s="335"/>
      <c r="E24" s="335"/>
      <c r="F24" s="335"/>
      <c r="G24" s="335"/>
      <c r="H24" s="335"/>
      <c r="I24" s="335"/>
      <c r="J24" s="335"/>
      <c r="K24" s="335"/>
      <c r="L24" s="335"/>
    </row>
    <row r="25" spans="1:13" ht="14.5" customHeight="1">
      <c r="A25" s="7" t="s">
        <v>2</v>
      </c>
      <c r="B25" s="13" t="s">
        <v>247</v>
      </c>
      <c r="C25" s="152">
        <f>C7-B7</f>
        <v>451</v>
      </c>
      <c r="D25" s="152">
        <f t="shared" ref="D25:K25" si="10">D7-C7</f>
        <v>1084</v>
      </c>
      <c r="E25" s="152">
        <f t="shared" si="10"/>
        <v>563</v>
      </c>
      <c r="F25" s="152">
        <f t="shared" si="10"/>
        <v>550</v>
      </c>
      <c r="G25" s="152">
        <f t="shared" si="10"/>
        <v>635</v>
      </c>
      <c r="H25" s="152">
        <f t="shared" si="10"/>
        <v>460</v>
      </c>
      <c r="I25" s="152">
        <f t="shared" si="10"/>
        <v>540</v>
      </c>
      <c r="J25" s="152">
        <f t="shared" si="10"/>
        <v>931</v>
      </c>
      <c r="K25" s="152">
        <f t="shared" si="10"/>
        <v>1121</v>
      </c>
      <c r="L25" s="13" t="s">
        <v>247</v>
      </c>
    </row>
    <row r="26" spans="1:13" ht="14.5" customHeight="1">
      <c r="A26" s="44" t="s">
        <v>3</v>
      </c>
      <c r="B26" s="10" t="s">
        <v>247</v>
      </c>
      <c r="C26" s="34">
        <f t="shared" ref="C26:K26" si="11">C8-B8</f>
        <v>-348</v>
      </c>
      <c r="D26" s="153">
        <f t="shared" si="11"/>
        <v>-246</v>
      </c>
      <c r="E26" s="153">
        <f t="shared" si="11"/>
        <v>91</v>
      </c>
      <c r="F26" s="153">
        <f t="shared" si="11"/>
        <v>-73</v>
      </c>
      <c r="G26" s="153">
        <f t="shared" si="11"/>
        <v>-77</v>
      </c>
      <c r="H26" s="153">
        <f t="shared" si="11"/>
        <v>104</v>
      </c>
      <c r="I26" s="153">
        <f t="shared" si="11"/>
        <v>20</v>
      </c>
      <c r="J26" s="153">
        <f t="shared" si="11"/>
        <v>466</v>
      </c>
      <c r="K26" s="153">
        <f t="shared" si="11"/>
        <v>338</v>
      </c>
      <c r="L26" s="10" t="s">
        <v>247</v>
      </c>
    </row>
    <row r="27" spans="1:13" ht="14.5" customHeight="1">
      <c r="A27" s="43" t="s">
        <v>39</v>
      </c>
      <c r="B27" s="12" t="s">
        <v>247</v>
      </c>
      <c r="C27" s="33">
        <f t="shared" ref="C27:K27" si="12">C9-B9</f>
        <v>67</v>
      </c>
      <c r="D27" s="152">
        <f t="shared" si="12"/>
        <v>96</v>
      </c>
      <c r="E27" s="152">
        <f t="shared" si="12"/>
        <v>119</v>
      </c>
      <c r="F27" s="152">
        <f t="shared" si="12"/>
        <v>99</v>
      </c>
      <c r="G27" s="152">
        <f t="shared" si="12"/>
        <v>65</v>
      </c>
      <c r="H27" s="152">
        <f t="shared" si="12"/>
        <v>8</v>
      </c>
      <c r="I27" s="152">
        <f t="shared" si="12"/>
        <v>84</v>
      </c>
      <c r="J27" s="152">
        <f t="shared" si="12"/>
        <v>19</v>
      </c>
      <c r="K27" s="152">
        <f t="shared" si="12"/>
        <v>91</v>
      </c>
      <c r="L27" s="12" t="s">
        <v>247</v>
      </c>
    </row>
    <row r="28" spans="1:13" ht="14.5" customHeight="1">
      <c r="A28" s="44" t="s">
        <v>225</v>
      </c>
      <c r="B28" s="10" t="s">
        <v>247</v>
      </c>
      <c r="C28" s="34">
        <f t="shared" ref="C28:K28" si="13">C10-B10</f>
        <v>-81</v>
      </c>
      <c r="D28" s="153">
        <f t="shared" si="13"/>
        <v>110</v>
      </c>
      <c r="E28" s="153">
        <f t="shared" si="13"/>
        <v>-125</v>
      </c>
      <c r="F28" s="153">
        <f t="shared" si="13"/>
        <v>31</v>
      </c>
      <c r="G28" s="153">
        <f t="shared" si="13"/>
        <v>18</v>
      </c>
      <c r="H28" s="153">
        <f t="shared" si="13"/>
        <v>-83</v>
      </c>
      <c r="I28" s="153">
        <f t="shared" si="13"/>
        <v>-21</v>
      </c>
      <c r="J28" s="153">
        <f t="shared" si="13"/>
        <v>71</v>
      </c>
      <c r="K28" s="153">
        <f t="shared" si="13"/>
        <v>-32</v>
      </c>
      <c r="L28" s="10" t="s">
        <v>247</v>
      </c>
    </row>
    <row r="29" spans="1:13" ht="14.5" customHeight="1">
      <c r="A29" s="43" t="s">
        <v>26</v>
      </c>
      <c r="B29" s="12" t="s">
        <v>247</v>
      </c>
      <c r="C29" s="33">
        <f t="shared" ref="C29:K29" si="14">C11-B11</f>
        <v>-27</v>
      </c>
      <c r="D29" s="152">
        <f t="shared" si="14"/>
        <v>83</v>
      </c>
      <c r="E29" s="152">
        <f t="shared" si="14"/>
        <v>30</v>
      </c>
      <c r="F29" s="152">
        <f t="shared" si="14"/>
        <v>-1</v>
      </c>
      <c r="G29" s="152">
        <f t="shared" si="14"/>
        <v>61</v>
      </c>
      <c r="H29" s="152">
        <f t="shared" si="14"/>
        <v>42</v>
      </c>
      <c r="I29" s="152">
        <f t="shared" si="14"/>
        <v>33</v>
      </c>
      <c r="J29" s="152">
        <f t="shared" si="14"/>
        <v>19</v>
      </c>
      <c r="K29" s="152">
        <f t="shared" si="14"/>
        <v>93</v>
      </c>
      <c r="L29" s="12" t="s">
        <v>247</v>
      </c>
    </row>
    <row r="30" spans="1:13" ht="14.5" customHeight="1">
      <c r="A30" s="44" t="s">
        <v>227</v>
      </c>
      <c r="B30" s="10" t="s">
        <v>247</v>
      </c>
      <c r="C30" s="34">
        <f t="shared" ref="C30:K30" si="15">C12-B12</f>
        <v>121</v>
      </c>
      <c r="D30" s="153">
        <f t="shared" si="15"/>
        <v>282</v>
      </c>
      <c r="E30" s="153">
        <f t="shared" si="15"/>
        <v>24</v>
      </c>
      <c r="F30" s="153">
        <f t="shared" si="15"/>
        <v>95</v>
      </c>
      <c r="G30" s="153">
        <f t="shared" si="15"/>
        <v>207</v>
      </c>
      <c r="H30" s="153">
        <f t="shared" si="15"/>
        <v>58</v>
      </c>
      <c r="I30" s="153">
        <f t="shared" si="15"/>
        <v>106</v>
      </c>
      <c r="J30" s="153">
        <f t="shared" si="15"/>
        <v>38</v>
      </c>
      <c r="K30" s="153">
        <f t="shared" si="15"/>
        <v>137</v>
      </c>
      <c r="L30" s="10" t="s">
        <v>247</v>
      </c>
    </row>
    <row r="31" spans="1:13" ht="14.5" customHeight="1">
      <c r="A31" s="43" t="s">
        <v>27</v>
      </c>
      <c r="B31" s="12" t="s">
        <v>247</v>
      </c>
      <c r="C31" s="33">
        <f t="shared" ref="C31:K31" si="16">C13-B13</f>
        <v>-15</v>
      </c>
      <c r="D31" s="152">
        <f t="shared" si="16"/>
        <v>69</v>
      </c>
      <c r="E31" s="152">
        <f t="shared" si="16"/>
        <v>11</v>
      </c>
      <c r="F31" s="152">
        <f t="shared" si="16"/>
        <v>15</v>
      </c>
      <c r="G31" s="152">
        <f t="shared" si="16"/>
        <v>38</v>
      </c>
      <c r="H31" s="152">
        <f t="shared" si="16"/>
        <v>40</v>
      </c>
      <c r="I31" s="152">
        <f t="shared" si="16"/>
        <v>28</v>
      </c>
      <c r="J31" s="152">
        <f t="shared" si="16"/>
        <v>36</v>
      </c>
      <c r="K31" s="152">
        <f t="shared" si="16"/>
        <v>40</v>
      </c>
      <c r="L31" s="12" t="s">
        <v>247</v>
      </c>
    </row>
    <row r="32" spans="1:13" ht="14.5" customHeight="1">
      <c r="A32" s="44" t="s">
        <v>4</v>
      </c>
      <c r="B32" s="10" t="s">
        <v>247</v>
      </c>
      <c r="C32" s="34">
        <f t="shared" ref="C32:K32" si="17">C14-B14</f>
        <v>734</v>
      </c>
      <c r="D32" s="34">
        <f t="shared" si="17"/>
        <v>690</v>
      </c>
      <c r="E32" s="34">
        <f t="shared" si="17"/>
        <v>413</v>
      </c>
      <c r="F32" s="34">
        <f t="shared" si="17"/>
        <v>384</v>
      </c>
      <c r="G32" s="34">
        <f t="shared" si="17"/>
        <v>323</v>
      </c>
      <c r="H32" s="34">
        <f t="shared" si="17"/>
        <v>291</v>
      </c>
      <c r="I32" s="34">
        <f t="shared" si="17"/>
        <v>290</v>
      </c>
      <c r="J32" s="34">
        <f t="shared" si="17"/>
        <v>282</v>
      </c>
      <c r="K32" s="34">
        <f t="shared" si="17"/>
        <v>454</v>
      </c>
      <c r="L32" s="10" t="s">
        <v>247</v>
      </c>
    </row>
    <row r="33" spans="1:12" ht="14.5" customHeight="1">
      <c r="A33" s="52"/>
      <c r="B33" s="335" t="s">
        <v>180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</row>
    <row r="34" spans="1:12" ht="14.5" customHeight="1">
      <c r="A34" s="7" t="s">
        <v>2</v>
      </c>
      <c r="B34" s="13">
        <f t="shared" ref="B34:J35" si="18">B7*100/B$7</f>
        <v>100</v>
      </c>
      <c r="C34" s="13">
        <f t="shared" si="18"/>
        <v>100</v>
      </c>
      <c r="D34" s="13">
        <f t="shared" si="18"/>
        <v>100</v>
      </c>
      <c r="E34" s="13">
        <f t="shared" si="18"/>
        <v>100</v>
      </c>
      <c r="F34" s="13">
        <f t="shared" si="18"/>
        <v>100</v>
      </c>
      <c r="G34" s="13">
        <f t="shared" si="18"/>
        <v>100</v>
      </c>
      <c r="H34" s="13">
        <f t="shared" si="18"/>
        <v>100</v>
      </c>
      <c r="I34" s="13">
        <f t="shared" si="18"/>
        <v>100</v>
      </c>
      <c r="J34" s="13">
        <f t="shared" si="18"/>
        <v>100</v>
      </c>
      <c r="K34" s="13">
        <f>K7*100/K$7</f>
        <v>100</v>
      </c>
      <c r="L34" s="13" t="s">
        <v>247</v>
      </c>
    </row>
    <row r="35" spans="1:12" ht="14.5" customHeight="1">
      <c r="A35" s="44" t="s">
        <v>3</v>
      </c>
      <c r="B35" s="131">
        <f t="shared" si="18"/>
        <v>36.843633949503122</v>
      </c>
      <c r="C35" s="131">
        <f t="shared" si="18"/>
        <v>35.786812464030255</v>
      </c>
      <c r="D35" s="131">
        <f t="shared" si="18"/>
        <v>34.512224545600773</v>
      </c>
      <c r="E35" s="131">
        <f t="shared" si="18"/>
        <v>34.306845066502319</v>
      </c>
      <c r="F35" s="131">
        <f t="shared" si="18"/>
        <v>33.79220830301481</v>
      </c>
      <c r="G35" s="131">
        <f t="shared" si="18"/>
        <v>33.22585657680056</v>
      </c>
      <c r="H35" s="131">
        <f t="shared" si="18"/>
        <v>33.131834283074078</v>
      </c>
      <c r="I35" s="131">
        <f t="shared" si="18"/>
        <v>32.829052663668925</v>
      </c>
      <c r="J35" s="131">
        <f t="shared" si="18"/>
        <v>33.129270804081251</v>
      </c>
      <c r="K35" s="131">
        <f>K8*100/K$7</f>
        <v>33.068065131289423</v>
      </c>
      <c r="L35" s="192">
        <f t="shared" ref="L35:L41" si="19">K35-B35</f>
        <v>-3.7755688182136993</v>
      </c>
    </row>
    <row r="36" spans="1:12" ht="14.5" customHeight="1">
      <c r="A36" s="43" t="s">
        <v>39</v>
      </c>
      <c r="B36" s="130">
        <f t="shared" ref="B36:J36" si="20">B9*100/B$7</f>
        <v>16.698823675857348</v>
      </c>
      <c r="C36" s="130">
        <f t="shared" si="20"/>
        <v>16.68173970237606</v>
      </c>
      <c r="D36" s="130">
        <f t="shared" si="20"/>
        <v>16.511179025253337</v>
      </c>
      <c r="E36" s="130">
        <f t="shared" si="20"/>
        <v>16.562953537843693</v>
      </c>
      <c r="F36" s="130">
        <f t="shared" si="20"/>
        <v>16.578497118920726</v>
      </c>
      <c r="G36" s="130">
        <f t="shared" si="20"/>
        <v>16.500271929143036</v>
      </c>
      <c r="H36" s="130">
        <f t="shared" si="20"/>
        <v>16.369551825042354</v>
      </c>
      <c r="I36" s="130">
        <f t="shared" si="20"/>
        <v>16.361176739577775</v>
      </c>
      <c r="J36" s="130">
        <f t="shared" si="20"/>
        <v>16.111579144435083</v>
      </c>
      <c r="K36" s="130">
        <f>K9*100/K$7</f>
        <v>15.947264192460027</v>
      </c>
      <c r="L36" s="193">
        <f t="shared" si="19"/>
        <v>-0.7515594833973207</v>
      </c>
    </row>
    <row r="37" spans="1:12" ht="14.5" customHeight="1">
      <c r="A37" s="44" t="s">
        <v>225</v>
      </c>
      <c r="B37" s="131">
        <f t="shared" ref="B37:K37" si="21">B10*100/B$7</f>
        <v>19.671791041679633</v>
      </c>
      <c r="C37" s="131">
        <f t="shared" si="21"/>
        <v>19.322946641453587</v>
      </c>
      <c r="D37" s="131">
        <f t="shared" si="21"/>
        <v>19.122969277786712</v>
      </c>
      <c r="E37" s="131">
        <f t="shared" si="21"/>
        <v>18.660410743752362</v>
      </c>
      <c r="F37" s="131">
        <f t="shared" si="21"/>
        <v>18.519538240673366</v>
      </c>
      <c r="G37" s="131">
        <f t="shared" si="21"/>
        <v>18.326081889519074</v>
      </c>
      <c r="H37" s="131">
        <f t="shared" si="21"/>
        <v>18.004004312336363</v>
      </c>
      <c r="I37" s="131">
        <f t="shared" si="21"/>
        <v>17.778751619541193</v>
      </c>
      <c r="J37" s="131">
        <f t="shared" si="21"/>
        <v>17.601797247964054</v>
      </c>
      <c r="K37" s="131">
        <f t="shared" si="21"/>
        <v>17.181311427314068</v>
      </c>
      <c r="L37" s="192">
        <f t="shared" si="19"/>
        <v>-2.4904796143655652</v>
      </c>
    </row>
    <row r="38" spans="1:12" ht="14.5" customHeight="1">
      <c r="A38" s="43" t="s">
        <v>26</v>
      </c>
      <c r="B38" s="130">
        <f t="shared" ref="B38:K38" si="22">B11*100/B$7</f>
        <v>4.338084272110537</v>
      </c>
      <c r="C38" s="130">
        <f t="shared" si="22"/>
        <v>4.2423744142070214</v>
      </c>
      <c r="D38" s="130">
        <f t="shared" si="22"/>
        <v>4.3167926652726392</v>
      </c>
      <c r="E38" s="130">
        <f t="shared" si="22"/>
        <v>4.3281178552257504</v>
      </c>
      <c r="F38" s="130">
        <f t="shared" si="22"/>
        <v>4.2793368601152428</v>
      </c>
      <c r="G38" s="130">
        <f t="shared" si="22"/>
        <v>4.3450392354906375</v>
      </c>
      <c r="H38" s="130">
        <f t="shared" si="22"/>
        <v>4.387417218543046</v>
      </c>
      <c r="I38" s="130">
        <f t="shared" si="22"/>
        <v>4.4051520463379319</v>
      </c>
      <c r="J38" s="130">
        <f t="shared" si="22"/>
        <v>4.3639427127211459</v>
      </c>
      <c r="K38" s="130">
        <f t="shared" si="22"/>
        <v>4.4447704268739914</v>
      </c>
      <c r="L38" s="193">
        <f t="shared" si="19"/>
        <v>0.10668615476345433</v>
      </c>
    </row>
    <row r="39" spans="1:12" ht="14.5" customHeight="1">
      <c r="A39" s="44" t="s">
        <v>227</v>
      </c>
      <c r="B39" s="131">
        <f t="shared" ref="B39:K39" si="23">B12*100/B$7</f>
        <v>7.9873861538142359</v>
      </c>
      <c r="C39" s="131">
        <f t="shared" si="23"/>
        <v>8.162048836635698</v>
      </c>
      <c r="D39" s="131">
        <f t="shared" si="23"/>
        <v>8.5511500723821783</v>
      </c>
      <c r="E39" s="131">
        <f t="shared" si="23"/>
        <v>8.5031511560866022</v>
      </c>
      <c r="F39" s="131">
        <f t="shared" si="23"/>
        <v>8.5980058604888985</v>
      </c>
      <c r="G39" s="131">
        <f t="shared" si="23"/>
        <v>8.8940253282573227</v>
      </c>
      <c r="H39" s="131">
        <f t="shared" si="23"/>
        <v>8.9269212998613892</v>
      </c>
      <c r="I39" s="131">
        <f t="shared" si="23"/>
        <v>9.0370398597667858</v>
      </c>
      <c r="J39" s="131">
        <f t="shared" si="23"/>
        <v>8.9506692876532803</v>
      </c>
      <c r="K39" s="131">
        <f t="shared" si="23"/>
        <v>9.0178964353821325</v>
      </c>
      <c r="L39" s="192">
        <f t="shared" si="19"/>
        <v>1.0305102815678966</v>
      </c>
    </row>
    <row r="40" spans="1:12" ht="14.5" customHeight="1">
      <c r="A40" s="43" t="s">
        <v>27</v>
      </c>
      <c r="B40" s="130">
        <f t="shared" ref="B40:K40" si="24">B13*100/B$7</f>
        <v>2.4563805730171575</v>
      </c>
      <c r="C40" s="130">
        <f t="shared" si="24"/>
        <v>2.4027789196744225</v>
      </c>
      <c r="D40" s="130">
        <f t="shared" si="24"/>
        <v>2.4891426733151039</v>
      </c>
      <c r="E40" s="130">
        <f t="shared" si="24"/>
        <v>2.483150758464383</v>
      </c>
      <c r="F40" s="130">
        <f t="shared" si="24"/>
        <v>2.4857912643316484</v>
      </c>
      <c r="G40" s="130">
        <f t="shared" si="24"/>
        <v>2.528941030222982</v>
      </c>
      <c r="H40" s="130">
        <f t="shared" si="24"/>
        <v>2.5835515170183276</v>
      </c>
      <c r="I40" s="130">
        <f t="shared" si="24"/>
        <v>2.610319335416508</v>
      </c>
      <c r="J40" s="130">
        <f t="shared" si="24"/>
        <v>2.6322194140222783</v>
      </c>
      <c r="K40" s="130">
        <f t="shared" si="24"/>
        <v>2.651459586328297</v>
      </c>
      <c r="L40" s="193">
        <f t="shared" si="19"/>
        <v>0.19507901331113953</v>
      </c>
    </row>
    <row r="41" spans="1:12" ht="14.5" customHeight="1" thickBot="1">
      <c r="A41" s="44" t="s">
        <v>4</v>
      </c>
      <c r="B41" s="131">
        <f t="shared" ref="B41:K41" si="25">B14*100/B$7</f>
        <v>12.003900334017967</v>
      </c>
      <c r="C41" s="131">
        <f t="shared" si="25"/>
        <v>13.401299021622956</v>
      </c>
      <c r="D41" s="131">
        <f t="shared" si="25"/>
        <v>14.496541740389254</v>
      </c>
      <c r="E41" s="131">
        <f t="shared" si="25"/>
        <v>15.155370882124894</v>
      </c>
      <c r="F41" s="131">
        <f t="shared" si="25"/>
        <v>15.74662235245531</v>
      </c>
      <c r="G41" s="131">
        <f t="shared" si="25"/>
        <v>16.17978401056639</v>
      </c>
      <c r="H41" s="131">
        <f t="shared" si="25"/>
        <v>16.59671954412444</v>
      </c>
      <c r="I41" s="131">
        <f t="shared" si="25"/>
        <v>16.978507735690876</v>
      </c>
      <c r="J41" s="131">
        <f t="shared" si="25"/>
        <v>17.210521389122906</v>
      </c>
      <c r="K41" s="131">
        <f t="shared" si="25"/>
        <v>17.689232800352062</v>
      </c>
      <c r="L41" s="194">
        <f t="shared" si="19"/>
        <v>5.6853324663340956</v>
      </c>
    </row>
    <row r="42" spans="1:12" s="64" customFormat="1" ht="17.149999999999999" customHeight="1">
      <c r="A42" s="224" t="s">
        <v>245</v>
      </c>
    </row>
  </sheetData>
  <mergeCells count="4">
    <mergeCell ref="B6:L6"/>
    <mergeCell ref="B15:L15"/>
    <mergeCell ref="B24:L24"/>
    <mergeCell ref="B33:L33"/>
  </mergeCells>
  <hyperlinks>
    <hyperlink ref="A1" location="Inhalt!A1" display="Zurück zum Inhalt"/>
  </hyperlink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M14" sqref="M14"/>
    </sheetView>
  </sheetViews>
  <sheetFormatPr baseColWidth="10" defaultRowHeight="14.5"/>
  <cols>
    <col min="1" max="1" width="28.54296875" bestFit="1" customWidth="1"/>
    <col min="11" max="11" width="12.81640625" customWidth="1"/>
  </cols>
  <sheetData>
    <row r="1" spans="1:11" s="27" customFormat="1" ht="20.149999999999999" customHeight="1">
      <c r="A1" s="35" t="s">
        <v>0</v>
      </c>
    </row>
    <row r="2" spans="1:11" s="64" customFormat="1" ht="14.5" customHeight="1">
      <c r="A2" s="126"/>
    </row>
    <row r="3" spans="1:11" s="4" customFormat="1" ht="14.5" customHeight="1">
      <c r="A3" s="54" t="s">
        <v>341</v>
      </c>
    </row>
    <row r="4" spans="1:11" s="64" customFormat="1" ht="14.5" customHeight="1" thickBot="1">
      <c r="A4" s="127"/>
    </row>
    <row r="5" spans="1:11" ht="15" thickBot="1">
      <c r="A5" s="354" t="s">
        <v>28</v>
      </c>
      <c r="B5" s="354" t="s">
        <v>2</v>
      </c>
      <c r="C5" s="354" t="s">
        <v>99</v>
      </c>
      <c r="D5" s="354"/>
      <c r="E5" s="354"/>
      <c r="F5" s="354"/>
      <c r="G5" s="354"/>
      <c r="H5" s="354"/>
      <c r="I5" s="354"/>
      <c r="J5" s="354"/>
      <c r="K5" s="354"/>
    </row>
    <row r="6" spans="1:11" ht="15" thickBot="1">
      <c r="A6" s="354"/>
      <c r="B6" s="354"/>
      <c r="C6" s="38" t="s">
        <v>173</v>
      </c>
      <c r="D6" s="38" t="s">
        <v>166</v>
      </c>
      <c r="E6" s="38" t="s">
        <v>167</v>
      </c>
      <c r="F6" s="38" t="s">
        <v>168</v>
      </c>
      <c r="G6" s="38" t="s">
        <v>169</v>
      </c>
      <c r="H6" s="38" t="s">
        <v>170</v>
      </c>
      <c r="I6" s="38" t="s">
        <v>171</v>
      </c>
      <c r="J6" s="38" t="s">
        <v>172</v>
      </c>
      <c r="K6" s="38" t="s">
        <v>56</v>
      </c>
    </row>
    <row r="7" spans="1:11" ht="15" thickBot="1">
      <c r="A7" s="56"/>
      <c r="B7" s="355" t="s">
        <v>5</v>
      </c>
      <c r="C7" s="355"/>
      <c r="D7" s="355"/>
      <c r="E7" s="355"/>
      <c r="F7" s="355"/>
      <c r="G7" s="355"/>
      <c r="H7" s="355"/>
      <c r="I7" s="355"/>
      <c r="J7" s="355"/>
      <c r="K7" s="356"/>
    </row>
    <row r="8" spans="1:11" s="30" customFormat="1" ht="15" thickBot="1">
      <c r="A8" s="39" t="s">
        <v>2</v>
      </c>
      <c r="B8" s="46">
        <f>SUM(C8:K8)</f>
        <v>54536</v>
      </c>
      <c r="C8" s="46">
        <f>SUM(C9:C15)</f>
        <v>9815</v>
      </c>
      <c r="D8" s="46">
        <f t="shared" ref="D8:K8" si="0">SUM(D9:D15)</f>
        <v>15119</v>
      </c>
      <c r="E8" s="46">
        <f t="shared" si="0"/>
        <v>13405</v>
      </c>
      <c r="F8" s="46">
        <f t="shared" si="0"/>
        <v>8634</v>
      </c>
      <c r="G8" s="46">
        <f t="shared" si="0"/>
        <v>3922</v>
      </c>
      <c r="H8" s="46">
        <f t="shared" si="0"/>
        <v>1628</v>
      </c>
      <c r="I8" s="46">
        <f t="shared" si="0"/>
        <v>864</v>
      </c>
      <c r="J8" s="46">
        <f t="shared" si="0"/>
        <v>513</v>
      </c>
      <c r="K8" s="46">
        <f t="shared" si="0"/>
        <v>636</v>
      </c>
    </row>
    <row r="9" spans="1:11" ht="15" thickBot="1">
      <c r="A9" s="70" t="s">
        <v>3</v>
      </c>
      <c r="B9" s="48">
        <f t="shared" ref="B9:B15" si="1">SUM(C9:K9)</f>
        <v>18034</v>
      </c>
      <c r="C9" s="48">
        <v>2302</v>
      </c>
      <c r="D9" s="48">
        <v>5002</v>
      </c>
      <c r="E9" s="48">
        <v>4490</v>
      </c>
      <c r="F9" s="48">
        <v>3072</v>
      </c>
      <c r="G9" s="48">
        <v>1596</v>
      </c>
      <c r="H9" s="48">
        <v>698</v>
      </c>
      <c r="I9" s="48">
        <v>379</v>
      </c>
      <c r="J9" s="48">
        <v>218</v>
      </c>
      <c r="K9" s="48">
        <v>277</v>
      </c>
    </row>
    <row r="10" spans="1:11" ht="15" thickBot="1">
      <c r="A10" s="43" t="s">
        <v>39</v>
      </c>
      <c r="B10" s="46">
        <f t="shared" si="1"/>
        <v>8697</v>
      </c>
      <c r="C10" s="46">
        <v>1073</v>
      </c>
      <c r="D10" s="46">
        <v>2545</v>
      </c>
      <c r="E10" s="46">
        <v>2591</v>
      </c>
      <c r="F10" s="46">
        <v>1584</v>
      </c>
      <c r="G10" s="46">
        <v>583</v>
      </c>
      <c r="H10" s="46">
        <v>196</v>
      </c>
      <c r="I10" s="46">
        <v>72</v>
      </c>
      <c r="J10" s="46">
        <v>27</v>
      </c>
      <c r="K10" s="46">
        <v>26</v>
      </c>
    </row>
    <row r="11" spans="1:11" ht="15" thickBot="1">
      <c r="A11" s="44" t="s">
        <v>225</v>
      </c>
      <c r="B11" s="48">
        <f t="shared" si="1"/>
        <v>9370</v>
      </c>
      <c r="C11" s="48">
        <v>834</v>
      </c>
      <c r="D11" s="48">
        <v>2501</v>
      </c>
      <c r="E11" s="48">
        <v>3095</v>
      </c>
      <c r="F11" s="48">
        <v>1931</v>
      </c>
      <c r="G11" s="48">
        <v>706</v>
      </c>
      <c r="H11" s="48">
        <v>194</v>
      </c>
      <c r="I11" s="48">
        <v>77</v>
      </c>
      <c r="J11" s="48">
        <v>19</v>
      </c>
      <c r="K11" s="48">
        <v>13</v>
      </c>
    </row>
    <row r="12" spans="1:11" ht="15" thickBot="1">
      <c r="A12" s="43" t="s">
        <v>26</v>
      </c>
      <c r="B12" s="46">
        <f t="shared" si="1"/>
        <v>2424</v>
      </c>
      <c r="C12" s="46">
        <v>322</v>
      </c>
      <c r="D12" s="46">
        <v>553</v>
      </c>
      <c r="E12" s="46">
        <v>632</v>
      </c>
      <c r="F12" s="46">
        <v>452</v>
      </c>
      <c r="G12" s="46">
        <v>216</v>
      </c>
      <c r="H12" s="46">
        <v>97</v>
      </c>
      <c r="I12" s="46">
        <v>60</v>
      </c>
      <c r="J12" s="46">
        <v>45</v>
      </c>
      <c r="K12" s="46">
        <v>47</v>
      </c>
    </row>
    <row r="13" spans="1:11" ht="15" thickBot="1">
      <c r="A13" s="44" t="s">
        <v>227</v>
      </c>
      <c r="B13" s="48">
        <f t="shared" si="1"/>
        <v>4918</v>
      </c>
      <c r="C13" s="48">
        <v>1104</v>
      </c>
      <c r="D13" s="48">
        <v>1428</v>
      </c>
      <c r="E13" s="48">
        <v>945</v>
      </c>
      <c r="F13" s="48">
        <v>610</v>
      </c>
      <c r="G13" s="48">
        <v>317</v>
      </c>
      <c r="H13" s="48">
        <v>187</v>
      </c>
      <c r="I13" s="48">
        <v>107</v>
      </c>
      <c r="J13" s="48">
        <v>92</v>
      </c>
      <c r="K13" s="48">
        <v>128</v>
      </c>
    </row>
    <row r="14" spans="1:11" ht="15" thickBot="1">
      <c r="A14" s="71" t="s">
        <v>27</v>
      </c>
      <c r="B14" s="46">
        <f t="shared" si="1"/>
        <v>1446</v>
      </c>
      <c r="C14" s="46">
        <v>161</v>
      </c>
      <c r="D14" s="46">
        <v>356</v>
      </c>
      <c r="E14" s="46">
        <v>375</v>
      </c>
      <c r="F14" s="46">
        <v>263</v>
      </c>
      <c r="G14" s="46">
        <v>139</v>
      </c>
      <c r="H14" s="46">
        <v>70</v>
      </c>
      <c r="I14" s="46">
        <v>25</v>
      </c>
      <c r="J14" s="46">
        <v>17</v>
      </c>
      <c r="K14" s="46">
        <v>40</v>
      </c>
    </row>
    <row r="15" spans="1:11" ht="15" thickBot="1">
      <c r="A15" s="70" t="s">
        <v>4</v>
      </c>
      <c r="B15" s="48">
        <f t="shared" si="1"/>
        <v>9647</v>
      </c>
      <c r="C15" s="48">
        <v>4019</v>
      </c>
      <c r="D15" s="48">
        <v>2734</v>
      </c>
      <c r="E15" s="48">
        <v>1277</v>
      </c>
      <c r="F15" s="48">
        <v>722</v>
      </c>
      <c r="G15" s="48">
        <v>365</v>
      </c>
      <c r="H15" s="48">
        <v>186</v>
      </c>
      <c r="I15" s="48">
        <v>144</v>
      </c>
      <c r="J15" s="48">
        <v>95</v>
      </c>
      <c r="K15" s="48">
        <v>105</v>
      </c>
    </row>
    <row r="16" spans="1:11" ht="15" thickBot="1">
      <c r="A16" s="56"/>
      <c r="B16" s="355" t="s">
        <v>95</v>
      </c>
      <c r="C16" s="355"/>
      <c r="D16" s="355"/>
      <c r="E16" s="355"/>
      <c r="F16" s="355"/>
      <c r="G16" s="355"/>
      <c r="H16" s="355"/>
      <c r="I16" s="355"/>
      <c r="J16" s="355"/>
      <c r="K16" s="356"/>
    </row>
    <row r="17" spans="1:11" s="30" customFormat="1" ht="15" thickBot="1">
      <c r="A17" s="39" t="s">
        <v>2</v>
      </c>
      <c r="B17" s="46">
        <f>B8*100/$B8</f>
        <v>100</v>
      </c>
      <c r="C17" s="73">
        <f t="shared" ref="C17:K17" si="2">C8*100/$B8</f>
        <v>17.997286196274022</v>
      </c>
      <c r="D17" s="73">
        <f t="shared" si="2"/>
        <v>27.722971981810179</v>
      </c>
      <c r="E17" s="73">
        <f t="shared" si="2"/>
        <v>24.58009388293971</v>
      </c>
      <c r="F17" s="73">
        <f t="shared" si="2"/>
        <v>15.831744168989291</v>
      </c>
      <c r="G17" s="73">
        <f t="shared" si="2"/>
        <v>7.1915798738448</v>
      </c>
      <c r="H17" s="73">
        <f t="shared" si="2"/>
        <v>2.9851840985770868</v>
      </c>
      <c r="I17" s="73">
        <f t="shared" si="2"/>
        <v>1.5842746075986505</v>
      </c>
      <c r="J17" s="73">
        <f t="shared" si="2"/>
        <v>0.94066304826169866</v>
      </c>
      <c r="K17" s="73">
        <f t="shared" si="2"/>
        <v>1.166202141704562</v>
      </c>
    </row>
    <row r="18" spans="1:11" ht="15" thickBot="1">
      <c r="A18" s="70" t="s">
        <v>3</v>
      </c>
      <c r="B18" s="48">
        <f t="shared" ref="B18:K18" si="3">B9*100/$B9</f>
        <v>100</v>
      </c>
      <c r="C18" s="74">
        <f t="shared" si="3"/>
        <v>12.764777642231341</v>
      </c>
      <c r="D18" s="74">
        <f t="shared" si="3"/>
        <v>27.736497726516578</v>
      </c>
      <c r="E18" s="74">
        <f t="shared" si="3"/>
        <v>24.897415992015084</v>
      </c>
      <c r="F18" s="74">
        <f t="shared" si="3"/>
        <v>17.034490407008985</v>
      </c>
      <c r="G18" s="74">
        <f t="shared" si="3"/>
        <v>8.8499500942663865</v>
      </c>
      <c r="H18" s="74">
        <f t="shared" si="3"/>
        <v>3.8704668958633692</v>
      </c>
      <c r="I18" s="74">
        <f t="shared" si="3"/>
        <v>2.1015858933126319</v>
      </c>
      <c r="J18" s="74">
        <f t="shared" si="3"/>
        <v>1.2088277697682155</v>
      </c>
      <c r="K18" s="74">
        <f t="shared" si="3"/>
        <v>1.5359875790174116</v>
      </c>
    </row>
    <row r="19" spans="1:11" ht="15" thickBot="1">
      <c r="A19" s="43" t="s">
        <v>39</v>
      </c>
      <c r="B19" s="46">
        <f t="shared" ref="B19:K19" si="4">B10*100/$B10</f>
        <v>100</v>
      </c>
      <c r="C19" s="73">
        <f t="shared" si="4"/>
        <v>12.337587673910544</v>
      </c>
      <c r="D19" s="73">
        <f t="shared" si="4"/>
        <v>29.262964240542715</v>
      </c>
      <c r="E19" s="73">
        <f t="shared" si="4"/>
        <v>29.79188225824997</v>
      </c>
      <c r="F19" s="73">
        <f t="shared" si="4"/>
        <v>18.213176957571577</v>
      </c>
      <c r="G19" s="73">
        <f t="shared" si="4"/>
        <v>6.7034609635506497</v>
      </c>
      <c r="H19" s="73">
        <f t="shared" si="4"/>
        <v>2.2536506841439579</v>
      </c>
      <c r="I19" s="73">
        <f t="shared" si="4"/>
        <v>0.82787167988961707</v>
      </c>
      <c r="J19" s="73">
        <f t="shared" si="4"/>
        <v>0.3104518799586064</v>
      </c>
      <c r="K19" s="73">
        <f t="shared" si="4"/>
        <v>0.29895366218236175</v>
      </c>
    </row>
    <row r="20" spans="1:11" ht="15" thickBot="1">
      <c r="A20" s="44" t="s">
        <v>225</v>
      </c>
      <c r="B20" s="48">
        <f t="shared" ref="B20:K20" si="5">B11*100/$B11</f>
        <v>100</v>
      </c>
      <c r="C20" s="74">
        <f t="shared" si="5"/>
        <v>8.9007470651013882</v>
      </c>
      <c r="D20" s="74">
        <f t="shared" si="5"/>
        <v>26.691568836712914</v>
      </c>
      <c r="E20" s="74">
        <f t="shared" si="5"/>
        <v>33.030949839914619</v>
      </c>
      <c r="F20" s="74">
        <f t="shared" si="5"/>
        <v>20.608324439701175</v>
      </c>
      <c r="G20" s="74">
        <f t="shared" si="5"/>
        <v>7.5346851654215579</v>
      </c>
      <c r="H20" s="74">
        <f t="shared" si="5"/>
        <v>2.0704375667022412</v>
      </c>
      <c r="I20" s="74">
        <f t="shared" si="5"/>
        <v>0.82177161152614731</v>
      </c>
      <c r="J20" s="74">
        <f t="shared" si="5"/>
        <v>0.20277481323372465</v>
      </c>
      <c r="K20" s="74">
        <f t="shared" si="5"/>
        <v>0.13874066168623267</v>
      </c>
    </row>
    <row r="21" spans="1:11" ht="15" thickBot="1">
      <c r="A21" s="43" t="s">
        <v>26</v>
      </c>
      <c r="B21" s="46">
        <f t="shared" ref="B21:K21" si="6">B12*100/$B12</f>
        <v>100</v>
      </c>
      <c r="C21" s="73">
        <f t="shared" si="6"/>
        <v>13.283828382838283</v>
      </c>
      <c r="D21" s="73">
        <f t="shared" si="6"/>
        <v>22.813531353135314</v>
      </c>
      <c r="E21" s="73">
        <f t="shared" si="6"/>
        <v>26.072607260726073</v>
      </c>
      <c r="F21" s="73">
        <f t="shared" si="6"/>
        <v>18.646864686468646</v>
      </c>
      <c r="G21" s="73">
        <f t="shared" si="6"/>
        <v>8.9108910891089117</v>
      </c>
      <c r="H21" s="73">
        <f t="shared" si="6"/>
        <v>4.0016501650165015</v>
      </c>
      <c r="I21" s="73">
        <f t="shared" si="6"/>
        <v>2.4752475247524752</v>
      </c>
      <c r="J21" s="73">
        <f t="shared" si="6"/>
        <v>1.8564356435643565</v>
      </c>
      <c r="K21" s="73">
        <f t="shared" si="6"/>
        <v>1.938943894389439</v>
      </c>
    </row>
    <row r="22" spans="1:11" ht="15" thickBot="1">
      <c r="A22" s="44" t="s">
        <v>227</v>
      </c>
      <c r="B22" s="48">
        <f t="shared" ref="B22:K22" si="7">B13*100/$B13</f>
        <v>100</v>
      </c>
      <c r="C22" s="74">
        <f t="shared" si="7"/>
        <v>22.448149654331029</v>
      </c>
      <c r="D22" s="74">
        <f t="shared" si="7"/>
        <v>29.03619357462383</v>
      </c>
      <c r="E22" s="74">
        <f t="shared" si="7"/>
        <v>19.215128100854006</v>
      </c>
      <c r="F22" s="74">
        <f t="shared" si="7"/>
        <v>12.403416022773484</v>
      </c>
      <c r="G22" s="74">
        <f t="shared" si="7"/>
        <v>6.4457096380642538</v>
      </c>
      <c r="H22" s="74">
        <f t="shared" si="7"/>
        <v>3.8023586823912159</v>
      </c>
      <c r="I22" s="74">
        <f t="shared" si="7"/>
        <v>2.1756811712078079</v>
      </c>
      <c r="J22" s="74">
        <f t="shared" si="7"/>
        <v>1.8706791378609191</v>
      </c>
      <c r="K22" s="74">
        <f t="shared" si="7"/>
        <v>2.6026840178934525</v>
      </c>
    </row>
    <row r="23" spans="1:11" ht="15" thickBot="1">
      <c r="A23" s="71" t="s">
        <v>27</v>
      </c>
      <c r="B23" s="46">
        <f t="shared" ref="B23:K23" si="8">B14*100/$B14</f>
        <v>100</v>
      </c>
      <c r="C23" s="73">
        <f t="shared" si="8"/>
        <v>11.134163208852005</v>
      </c>
      <c r="D23" s="73">
        <f t="shared" si="8"/>
        <v>24.619640387275243</v>
      </c>
      <c r="E23" s="73">
        <f t="shared" si="8"/>
        <v>25.933609958506224</v>
      </c>
      <c r="F23" s="73">
        <f t="shared" si="8"/>
        <v>18.188105117565698</v>
      </c>
      <c r="G23" s="73">
        <f t="shared" si="8"/>
        <v>9.6127247579529733</v>
      </c>
      <c r="H23" s="73">
        <f t="shared" si="8"/>
        <v>4.8409405255878282</v>
      </c>
      <c r="I23" s="73">
        <f t="shared" si="8"/>
        <v>1.7289073305670817</v>
      </c>
      <c r="J23" s="73">
        <f t="shared" si="8"/>
        <v>1.1756569847856155</v>
      </c>
      <c r="K23" s="73">
        <f t="shared" si="8"/>
        <v>2.7662517289073305</v>
      </c>
    </row>
    <row r="24" spans="1:11" ht="15" thickBot="1">
      <c r="A24" s="70" t="s">
        <v>4</v>
      </c>
      <c r="B24" s="48">
        <f t="shared" ref="B24:K24" si="9">B15*100/$B15</f>
        <v>100</v>
      </c>
      <c r="C24" s="74">
        <f t="shared" si="9"/>
        <v>41.660619881828545</v>
      </c>
      <c r="D24" s="74">
        <f t="shared" si="9"/>
        <v>28.340416709857987</v>
      </c>
      <c r="E24" s="74">
        <f t="shared" si="9"/>
        <v>13.237275837047786</v>
      </c>
      <c r="F24" s="74">
        <f t="shared" si="9"/>
        <v>7.4841919767803464</v>
      </c>
      <c r="G24" s="74">
        <f t="shared" si="9"/>
        <v>3.7835596558515601</v>
      </c>
      <c r="H24" s="74">
        <f t="shared" si="9"/>
        <v>1.9280605369544936</v>
      </c>
      <c r="I24" s="74">
        <f t="shared" si="9"/>
        <v>1.4926920286099306</v>
      </c>
      <c r="J24" s="74">
        <f t="shared" si="9"/>
        <v>0.98476210220794025</v>
      </c>
      <c r="K24" s="74">
        <f t="shared" si="9"/>
        <v>1.0884212708614076</v>
      </c>
    </row>
    <row r="25" spans="1:11">
      <c r="A25" s="338" t="s">
        <v>251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8"/>
    </row>
    <row r="26" spans="1:11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</sheetData>
  <mergeCells count="6">
    <mergeCell ref="A25:K26"/>
    <mergeCell ref="C5:K5"/>
    <mergeCell ref="B5:B6"/>
    <mergeCell ref="A5:A6"/>
    <mergeCell ref="B7:K7"/>
    <mergeCell ref="B16:K1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selection activeCell="D1" sqref="D1"/>
    </sheetView>
  </sheetViews>
  <sheetFormatPr baseColWidth="10" defaultColWidth="10.81640625" defaultRowHeight="14"/>
  <cols>
    <col min="1" max="1" width="14.453125" style="1" customWidth="1"/>
    <col min="2" max="10" width="10.81640625" style="1"/>
    <col min="11" max="11" width="12.81640625" style="1" customWidth="1"/>
    <col min="12" max="20" width="10.81640625" style="1"/>
    <col min="21" max="21" width="12.81640625" style="1" customWidth="1"/>
    <col min="22" max="16384" width="10.81640625" style="1"/>
  </cols>
  <sheetData>
    <row r="1" spans="1:21" s="40" customFormat="1" ht="20.149999999999999" customHeight="1">
      <c r="A1" s="35" t="s">
        <v>0</v>
      </c>
    </row>
    <row r="2" spans="1:21" s="64" customFormat="1" ht="14.5" customHeight="1">
      <c r="A2" s="126"/>
    </row>
    <row r="3" spans="1:21" s="4" customFormat="1" ht="14.5" customHeight="1">
      <c r="A3" s="54" t="s">
        <v>199</v>
      </c>
    </row>
    <row r="4" spans="1:21" s="64" customFormat="1" ht="14.5" customHeight="1" thickBot="1">
      <c r="A4" s="127"/>
    </row>
    <row r="5" spans="1:21" ht="14.5" thickBot="1">
      <c r="A5" s="366" t="s">
        <v>57</v>
      </c>
      <c r="B5" s="354" t="s">
        <v>2</v>
      </c>
      <c r="C5" s="354" t="s">
        <v>174</v>
      </c>
      <c r="D5" s="354"/>
      <c r="E5" s="354"/>
      <c r="F5" s="354"/>
      <c r="G5" s="354"/>
      <c r="H5" s="354"/>
      <c r="I5" s="354"/>
      <c r="J5" s="354"/>
      <c r="K5" s="354"/>
      <c r="L5" s="354" t="s">
        <v>2</v>
      </c>
      <c r="M5" s="354" t="s">
        <v>174</v>
      </c>
      <c r="N5" s="354"/>
      <c r="O5" s="354"/>
      <c r="P5" s="354"/>
      <c r="Q5" s="354"/>
      <c r="R5" s="354"/>
      <c r="S5" s="354"/>
      <c r="T5" s="354"/>
      <c r="U5" s="354"/>
    </row>
    <row r="6" spans="1:21" ht="17.149999999999999" customHeight="1" thickBot="1">
      <c r="A6" s="367"/>
      <c r="B6" s="354"/>
      <c r="C6" s="159" t="s">
        <v>173</v>
      </c>
      <c r="D6" s="159" t="s">
        <v>166</v>
      </c>
      <c r="E6" s="159" t="s">
        <v>167</v>
      </c>
      <c r="F6" s="159" t="s">
        <v>168</v>
      </c>
      <c r="G6" s="159" t="s">
        <v>169</v>
      </c>
      <c r="H6" s="159" t="s">
        <v>170</v>
      </c>
      <c r="I6" s="159" t="s">
        <v>171</v>
      </c>
      <c r="J6" s="159" t="s">
        <v>172</v>
      </c>
      <c r="K6" s="159" t="s">
        <v>56</v>
      </c>
      <c r="L6" s="354"/>
      <c r="M6" s="184" t="s">
        <v>173</v>
      </c>
      <c r="N6" s="184" t="s">
        <v>166</v>
      </c>
      <c r="O6" s="184" t="s">
        <v>167</v>
      </c>
      <c r="P6" s="184" t="s">
        <v>168</v>
      </c>
      <c r="Q6" s="184" t="s">
        <v>169</v>
      </c>
      <c r="R6" s="184" t="s">
        <v>170</v>
      </c>
      <c r="S6" s="184" t="s">
        <v>171</v>
      </c>
      <c r="T6" s="184" t="s">
        <v>172</v>
      </c>
      <c r="U6" s="184" t="s">
        <v>56</v>
      </c>
    </row>
    <row r="7" spans="1:21" s="199" customFormat="1" ht="17.149999999999999" customHeight="1" thickBot="1">
      <c r="A7" s="479"/>
      <c r="B7" s="361" t="s">
        <v>1</v>
      </c>
      <c r="C7" s="362"/>
      <c r="D7" s="362"/>
      <c r="E7" s="362"/>
      <c r="F7" s="362"/>
      <c r="G7" s="362"/>
      <c r="H7" s="362"/>
      <c r="I7" s="362"/>
      <c r="J7" s="362"/>
      <c r="K7" s="362"/>
      <c r="L7" s="361" t="s">
        <v>183</v>
      </c>
      <c r="M7" s="361"/>
      <c r="N7" s="361"/>
      <c r="O7" s="361"/>
      <c r="P7" s="361"/>
      <c r="Q7" s="361"/>
      <c r="R7" s="361"/>
      <c r="S7" s="361"/>
      <c r="T7" s="361"/>
      <c r="U7" s="363"/>
    </row>
    <row r="8" spans="1:21" ht="15" customHeight="1" thickBot="1">
      <c r="A8" s="480"/>
      <c r="B8" s="364" t="s">
        <v>2</v>
      </c>
      <c r="C8" s="364"/>
      <c r="D8" s="364"/>
      <c r="E8" s="364"/>
      <c r="F8" s="364"/>
      <c r="G8" s="364"/>
      <c r="H8" s="364"/>
      <c r="I8" s="364"/>
      <c r="J8" s="364"/>
      <c r="K8" s="364"/>
      <c r="L8" s="364" t="s">
        <v>2</v>
      </c>
      <c r="M8" s="364"/>
      <c r="N8" s="364"/>
      <c r="O8" s="364"/>
      <c r="P8" s="364"/>
      <c r="Q8" s="364"/>
      <c r="R8" s="364"/>
      <c r="S8" s="364"/>
      <c r="T8" s="364"/>
      <c r="U8" s="365"/>
    </row>
    <row r="9" spans="1:21" ht="14.5" thickBot="1">
      <c r="A9" s="94">
        <v>2011</v>
      </c>
      <c r="B9" s="46">
        <f>SUM(C9:K9)</f>
        <v>51484</v>
      </c>
      <c r="C9" s="46">
        <f>C16+C23+C30+C37+C44+C51+C58</f>
        <v>9196</v>
      </c>
      <c r="D9" s="46">
        <f t="shared" ref="D9:K9" si="0">D16+D23+D30+D37+D44+D51+D58</f>
        <v>14460</v>
      </c>
      <c r="E9" s="46">
        <f t="shared" si="0"/>
        <v>12977</v>
      </c>
      <c r="F9" s="46">
        <f t="shared" si="0"/>
        <v>8035</v>
      </c>
      <c r="G9" s="46">
        <f t="shared" si="0"/>
        <v>3614</v>
      </c>
      <c r="H9" s="46">
        <f t="shared" si="0"/>
        <v>1530</v>
      </c>
      <c r="I9" s="46">
        <f t="shared" si="0"/>
        <v>730</v>
      </c>
      <c r="J9" s="46">
        <f t="shared" si="0"/>
        <v>434</v>
      </c>
      <c r="K9" s="46">
        <f t="shared" si="0"/>
        <v>508</v>
      </c>
      <c r="L9" s="46">
        <f>B9*100/$B9</f>
        <v>100</v>
      </c>
      <c r="M9" s="73">
        <f t="shared" ref="M9:U9" si="1">C9*100/$B9</f>
        <v>17.861859995338357</v>
      </c>
      <c r="N9" s="73">
        <f t="shared" si="1"/>
        <v>28.086395773444178</v>
      </c>
      <c r="O9" s="73">
        <f t="shared" si="1"/>
        <v>25.205889208297723</v>
      </c>
      <c r="P9" s="73">
        <f t="shared" si="1"/>
        <v>15.606790459171782</v>
      </c>
      <c r="Q9" s="73">
        <f t="shared" si="1"/>
        <v>7.0196565923393672</v>
      </c>
      <c r="R9" s="73">
        <f t="shared" si="1"/>
        <v>2.9717970631652553</v>
      </c>
      <c r="S9" s="73">
        <f t="shared" si="1"/>
        <v>1.4179162458239454</v>
      </c>
      <c r="T9" s="73">
        <f t="shared" si="1"/>
        <v>0.84298034340766059</v>
      </c>
      <c r="U9" s="73">
        <f t="shared" si="1"/>
        <v>0.98671431901173179</v>
      </c>
    </row>
    <row r="10" spans="1:21" ht="14.5" thickBot="1">
      <c r="A10" s="100">
        <v>2013</v>
      </c>
      <c r="B10" s="48">
        <f>SUM(C10:K10)</f>
        <v>52484</v>
      </c>
      <c r="C10" s="48">
        <f t="shared" ref="C10:K10" si="2">C17+C24+C31+C38+C45+C52+C59</f>
        <v>9200</v>
      </c>
      <c r="D10" s="48">
        <f t="shared" si="2"/>
        <v>14755</v>
      </c>
      <c r="E10" s="48">
        <f t="shared" si="2"/>
        <v>13161</v>
      </c>
      <c r="F10" s="48">
        <f t="shared" si="2"/>
        <v>8211</v>
      </c>
      <c r="G10" s="48">
        <f t="shared" si="2"/>
        <v>3706</v>
      </c>
      <c r="H10" s="48">
        <f t="shared" si="2"/>
        <v>1582</v>
      </c>
      <c r="I10" s="48">
        <f t="shared" si="2"/>
        <v>792</v>
      </c>
      <c r="J10" s="48">
        <f t="shared" si="2"/>
        <v>485</v>
      </c>
      <c r="K10" s="48">
        <f t="shared" si="2"/>
        <v>592</v>
      </c>
      <c r="L10" s="48">
        <f>B10*100/$B10</f>
        <v>100</v>
      </c>
      <c r="M10" s="74">
        <f t="shared" ref="M10:U11" si="3">C10*100/$B10</f>
        <v>17.529151741483119</v>
      </c>
      <c r="N10" s="74">
        <f t="shared" si="3"/>
        <v>28.113329776693849</v>
      </c>
      <c r="O10" s="74">
        <f t="shared" si="3"/>
        <v>25.076213703223839</v>
      </c>
      <c r="P10" s="74">
        <f t="shared" si="3"/>
        <v>15.644767929273684</v>
      </c>
      <c r="Q10" s="74">
        <f t="shared" si="3"/>
        <v>7.0611996036887437</v>
      </c>
      <c r="R10" s="74">
        <f t="shared" si="3"/>
        <v>3.0142519625028581</v>
      </c>
      <c r="S10" s="74">
        <f t="shared" si="3"/>
        <v>1.509031323832025</v>
      </c>
      <c r="T10" s="74">
        <f t="shared" si="3"/>
        <v>0.92409115158905575</v>
      </c>
      <c r="U10" s="74">
        <f t="shared" si="3"/>
        <v>1.1279628077128268</v>
      </c>
    </row>
    <row r="11" spans="1:21" ht="14.5" thickBot="1">
      <c r="A11" s="102">
        <v>2015</v>
      </c>
      <c r="B11" s="46">
        <f>SUM(C11:K11)</f>
        <v>54536</v>
      </c>
      <c r="C11" s="46">
        <f t="shared" ref="C11:K11" si="4">C18+C25+C32+C39+C46+C53+C60</f>
        <v>9815</v>
      </c>
      <c r="D11" s="46">
        <f t="shared" si="4"/>
        <v>15119</v>
      </c>
      <c r="E11" s="46">
        <f t="shared" si="4"/>
        <v>13405</v>
      </c>
      <c r="F11" s="46">
        <f t="shared" si="4"/>
        <v>8634</v>
      </c>
      <c r="G11" s="46">
        <f t="shared" si="4"/>
        <v>3922</v>
      </c>
      <c r="H11" s="46">
        <f t="shared" si="4"/>
        <v>1628</v>
      </c>
      <c r="I11" s="46">
        <f t="shared" si="4"/>
        <v>864</v>
      </c>
      <c r="J11" s="46">
        <f t="shared" si="4"/>
        <v>513</v>
      </c>
      <c r="K11" s="46">
        <f t="shared" si="4"/>
        <v>636</v>
      </c>
      <c r="L11" s="46">
        <f>B11*100/$B11</f>
        <v>100</v>
      </c>
      <c r="M11" s="73">
        <f t="shared" si="3"/>
        <v>17.997286196274022</v>
      </c>
      <c r="N11" s="73">
        <f t="shared" si="3"/>
        <v>27.722971981810179</v>
      </c>
      <c r="O11" s="73">
        <f t="shared" si="3"/>
        <v>24.58009388293971</v>
      </c>
      <c r="P11" s="73">
        <f t="shared" si="3"/>
        <v>15.831744168989291</v>
      </c>
      <c r="Q11" s="73">
        <f t="shared" si="3"/>
        <v>7.1915798738448</v>
      </c>
      <c r="R11" s="73">
        <f t="shared" si="3"/>
        <v>2.9851840985770868</v>
      </c>
      <c r="S11" s="73">
        <f t="shared" si="3"/>
        <v>1.5842746075986505</v>
      </c>
      <c r="T11" s="73">
        <f t="shared" si="3"/>
        <v>0.94066304826169866</v>
      </c>
      <c r="U11" s="73">
        <f t="shared" si="3"/>
        <v>1.166202141704562</v>
      </c>
    </row>
    <row r="12" spans="1:21" ht="25" customHeight="1" thickBot="1">
      <c r="A12" s="103" t="s">
        <v>117</v>
      </c>
      <c r="B12" s="104">
        <f>B10-B9</f>
        <v>1000</v>
      </c>
      <c r="C12" s="104">
        <f t="shared" ref="C12:K12" si="5">C10-C9</f>
        <v>4</v>
      </c>
      <c r="D12" s="104">
        <f t="shared" si="5"/>
        <v>295</v>
      </c>
      <c r="E12" s="104">
        <f t="shared" si="5"/>
        <v>184</v>
      </c>
      <c r="F12" s="104">
        <f t="shared" si="5"/>
        <v>176</v>
      </c>
      <c r="G12" s="104">
        <f t="shared" si="5"/>
        <v>92</v>
      </c>
      <c r="H12" s="104">
        <f t="shared" si="5"/>
        <v>52</v>
      </c>
      <c r="I12" s="104">
        <f t="shared" si="5"/>
        <v>62</v>
      </c>
      <c r="J12" s="104">
        <f t="shared" si="5"/>
        <v>51</v>
      </c>
      <c r="K12" s="104">
        <f t="shared" si="5"/>
        <v>84</v>
      </c>
      <c r="L12" s="237" t="s">
        <v>247</v>
      </c>
      <c r="M12" s="196">
        <f t="shared" ref="M12:U12" si="6">M10-M9</f>
        <v>-0.3327082538552375</v>
      </c>
      <c r="N12" s="196">
        <f t="shared" si="6"/>
        <v>2.6934003249671434E-2</v>
      </c>
      <c r="O12" s="196">
        <f t="shared" si="6"/>
        <v>-0.12967550507388381</v>
      </c>
      <c r="P12" s="196">
        <f t="shared" si="6"/>
        <v>3.7977470101902E-2</v>
      </c>
      <c r="Q12" s="196">
        <f t="shared" si="6"/>
        <v>4.1543011349376435E-2</v>
      </c>
      <c r="R12" s="196">
        <f t="shared" si="6"/>
        <v>4.2454899337602825E-2</v>
      </c>
      <c r="S12" s="196">
        <f t="shared" si="6"/>
        <v>9.1115078008079609E-2</v>
      </c>
      <c r="T12" s="196">
        <f t="shared" si="6"/>
        <v>8.1110808181395155E-2</v>
      </c>
      <c r="U12" s="196">
        <f t="shared" si="6"/>
        <v>0.14124848870109497</v>
      </c>
    </row>
    <row r="13" spans="1:21" ht="25" customHeight="1" thickBot="1">
      <c r="A13" s="101" t="s">
        <v>118</v>
      </c>
      <c r="B13" s="81">
        <f>B11-B10</f>
        <v>2052</v>
      </c>
      <c r="C13" s="81">
        <f t="shared" ref="C13:K13" si="7">C11-C10</f>
        <v>615</v>
      </c>
      <c r="D13" s="81">
        <f t="shared" si="7"/>
        <v>364</v>
      </c>
      <c r="E13" s="81">
        <f t="shared" si="7"/>
        <v>244</v>
      </c>
      <c r="F13" s="81">
        <f t="shared" si="7"/>
        <v>423</v>
      </c>
      <c r="G13" s="81">
        <f t="shared" si="7"/>
        <v>216</v>
      </c>
      <c r="H13" s="81">
        <f t="shared" si="7"/>
        <v>46</v>
      </c>
      <c r="I13" s="81">
        <f t="shared" si="7"/>
        <v>72</v>
      </c>
      <c r="J13" s="81">
        <f t="shared" si="7"/>
        <v>28</v>
      </c>
      <c r="K13" s="81">
        <f t="shared" si="7"/>
        <v>44</v>
      </c>
      <c r="L13" s="46" t="s">
        <v>247</v>
      </c>
      <c r="M13" s="197">
        <f t="shared" ref="M13:U13" si="8">M11-M10</f>
        <v>0.46813445479090277</v>
      </c>
      <c r="N13" s="197">
        <f t="shared" si="8"/>
        <v>-0.39035779488366984</v>
      </c>
      <c r="O13" s="197">
        <f t="shared" si="8"/>
        <v>-0.49611982028412882</v>
      </c>
      <c r="P13" s="197">
        <f t="shared" si="8"/>
        <v>0.18697623971560695</v>
      </c>
      <c r="Q13" s="197">
        <f t="shared" si="8"/>
        <v>0.13038027015605635</v>
      </c>
      <c r="R13" s="197">
        <f t="shared" si="8"/>
        <v>-2.906786392577132E-2</v>
      </c>
      <c r="S13" s="197">
        <f t="shared" si="8"/>
        <v>7.5243283766625479E-2</v>
      </c>
      <c r="T13" s="197">
        <f t="shared" si="8"/>
        <v>1.6571896672642916E-2</v>
      </c>
      <c r="U13" s="197">
        <f t="shared" si="8"/>
        <v>3.8239333991735291E-2</v>
      </c>
    </row>
    <row r="14" spans="1:21" ht="25" customHeight="1" thickBot="1">
      <c r="A14" s="103" t="s">
        <v>73</v>
      </c>
      <c r="B14" s="200">
        <f>B11-B9</f>
        <v>3052</v>
      </c>
      <c r="C14" s="200">
        <f t="shared" ref="C14:K14" si="9">C11-C9</f>
        <v>619</v>
      </c>
      <c r="D14" s="200">
        <f t="shared" si="9"/>
        <v>659</v>
      </c>
      <c r="E14" s="200">
        <f t="shared" si="9"/>
        <v>428</v>
      </c>
      <c r="F14" s="200">
        <f t="shared" si="9"/>
        <v>599</v>
      </c>
      <c r="G14" s="200">
        <f t="shared" si="9"/>
        <v>308</v>
      </c>
      <c r="H14" s="200">
        <f t="shared" si="9"/>
        <v>98</v>
      </c>
      <c r="I14" s="200">
        <f t="shared" si="9"/>
        <v>134</v>
      </c>
      <c r="J14" s="200">
        <f t="shared" si="9"/>
        <v>79</v>
      </c>
      <c r="K14" s="200">
        <f t="shared" si="9"/>
        <v>128</v>
      </c>
      <c r="L14" s="48" t="s">
        <v>247</v>
      </c>
      <c r="M14" s="196">
        <f>M11-M9</f>
        <v>0.13542620093566526</v>
      </c>
      <c r="N14" s="196">
        <f t="shared" ref="N14:U14" si="10">N11-N9</f>
        <v>-0.36342379163399841</v>
      </c>
      <c r="O14" s="196">
        <f t="shared" si="10"/>
        <v>-0.62579532535801263</v>
      </c>
      <c r="P14" s="196">
        <f t="shared" si="10"/>
        <v>0.22495370981750895</v>
      </c>
      <c r="Q14" s="196">
        <f t="shared" si="10"/>
        <v>0.17192328150543279</v>
      </c>
      <c r="R14" s="196">
        <f t="shared" si="10"/>
        <v>1.3387035411831505E-2</v>
      </c>
      <c r="S14" s="196">
        <f t="shared" si="10"/>
        <v>0.16635836177470509</v>
      </c>
      <c r="T14" s="196">
        <f t="shared" si="10"/>
        <v>9.7682704854038072E-2</v>
      </c>
      <c r="U14" s="196">
        <f t="shared" si="10"/>
        <v>0.17948782269283026</v>
      </c>
    </row>
    <row r="15" spans="1:21" ht="15" customHeight="1" thickBot="1">
      <c r="A15" s="56"/>
      <c r="B15" s="358" t="s">
        <v>3</v>
      </c>
      <c r="C15" s="358"/>
      <c r="D15" s="358"/>
      <c r="E15" s="358"/>
      <c r="F15" s="358"/>
      <c r="G15" s="358"/>
      <c r="H15" s="358"/>
      <c r="I15" s="358"/>
      <c r="J15" s="358"/>
      <c r="K15" s="358"/>
      <c r="L15" s="359" t="s">
        <v>3</v>
      </c>
      <c r="M15" s="359"/>
      <c r="N15" s="359"/>
      <c r="O15" s="359"/>
      <c r="P15" s="359"/>
      <c r="Q15" s="359"/>
      <c r="R15" s="359"/>
      <c r="S15" s="359"/>
      <c r="T15" s="359"/>
      <c r="U15" s="360"/>
    </row>
    <row r="16" spans="1:21" ht="14.5" thickBot="1">
      <c r="A16" s="102">
        <v>2011</v>
      </c>
      <c r="B16" s="46">
        <f>SUM(C16:K16)</f>
        <v>17106</v>
      </c>
      <c r="C16" s="46">
        <v>2223</v>
      </c>
      <c r="D16" s="46">
        <v>4873</v>
      </c>
      <c r="E16" s="46">
        <v>4360</v>
      </c>
      <c r="F16" s="46">
        <v>2821</v>
      </c>
      <c r="G16" s="46">
        <v>1478</v>
      </c>
      <c r="H16" s="46">
        <v>656</v>
      </c>
      <c r="I16" s="46">
        <v>289</v>
      </c>
      <c r="J16" s="46">
        <v>189</v>
      </c>
      <c r="K16" s="46">
        <v>217</v>
      </c>
      <c r="L16" s="46">
        <f t="shared" ref="L16:U18" si="11">B16*100/$B16</f>
        <v>100</v>
      </c>
      <c r="M16" s="73">
        <f t="shared" si="11"/>
        <v>12.995440196422308</v>
      </c>
      <c r="N16" s="73">
        <f t="shared" si="11"/>
        <v>28.487080556529872</v>
      </c>
      <c r="O16" s="73">
        <f t="shared" si="11"/>
        <v>25.488132818893956</v>
      </c>
      <c r="P16" s="73">
        <f t="shared" si="11"/>
        <v>16.491289605986204</v>
      </c>
      <c r="Q16" s="73">
        <f t="shared" si="11"/>
        <v>8.6402431895241438</v>
      </c>
      <c r="R16" s="73">
        <f t="shared" si="11"/>
        <v>3.8349117268794575</v>
      </c>
      <c r="S16" s="73">
        <f t="shared" si="11"/>
        <v>1.6894656845551268</v>
      </c>
      <c r="T16" s="73">
        <f t="shared" si="11"/>
        <v>1.1048754822869169</v>
      </c>
      <c r="U16" s="73">
        <f t="shared" si="11"/>
        <v>1.2685607389220157</v>
      </c>
    </row>
    <row r="17" spans="1:21" ht="14.5" thickBot="1">
      <c r="A17" s="100">
        <v>2013</v>
      </c>
      <c r="B17" s="48">
        <f>SUM(C17:K17)</f>
        <v>17230</v>
      </c>
      <c r="C17" s="48">
        <v>2175</v>
      </c>
      <c r="D17" s="48">
        <v>4850</v>
      </c>
      <c r="E17" s="48">
        <v>4360</v>
      </c>
      <c r="F17" s="48">
        <v>2880</v>
      </c>
      <c r="G17" s="48">
        <v>1519</v>
      </c>
      <c r="H17" s="48">
        <v>662</v>
      </c>
      <c r="I17" s="48">
        <v>321</v>
      </c>
      <c r="J17" s="48">
        <v>211</v>
      </c>
      <c r="K17" s="48">
        <v>252</v>
      </c>
      <c r="L17" s="48">
        <f t="shared" si="11"/>
        <v>100</v>
      </c>
      <c r="M17" s="74">
        <f t="shared" si="11"/>
        <v>12.623331398723158</v>
      </c>
      <c r="N17" s="74">
        <f t="shared" si="11"/>
        <v>28.148578061520602</v>
      </c>
      <c r="O17" s="74">
        <f t="shared" si="11"/>
        <v>25.304701102727801</v>
      </c>
      <c r="P17" s="74">
        <f t="shared" si="11"/>
        <v>16.715031921067904</v>
      </c>
      <c r="Q17" s="74">
        <f t="shared" si="11"/>
        <v>8.8160185722576898</v>
      </c>
      <c r="R17" s="74">
        <f t="shared" si="11"/>
        <v>3.8421358096343585</v>
      </c>
      <c r="S17" s="74">
        <f t="shared" si="11"/>
        <v>1.8630295995356936</v>
      </c>
      <c r="T17" s="74">
        <f t="shared" si="11"/>
        <v>1.22460824143935</v>
      </c>
      <c r="U17" s="74">
        <f t="shared" si="11"/>
        <v>1.4625652930934416</v>
      </c>
    </row>
    <row r="18" spans="1:21" ht="14.5" thickBot="1">
      <c r="A18" s="102">
        <v>2015</v>
      </c>
      <c r="B18" s="46">
        <f>SUM(C18:K18)</f>
        <v>18034</v>
      </c>
      <c r="C18" s="46">
        <v>2302</v>
      </c>
      <c r="D18" s="46">
        <v>5002</v>
      </c>
      <c r="E18" s="46">
        <v>4490</v>
      </c>
      <c r="F18" s="46">
        <v>3072</v>
      </c>
      <c r="G18" s="46">
        <v>1596</v>
      </c>
      <c r="H18" s="46">
        <v>698</v>
      </c>
      <c r="I18" s="46">
        <v>379</v>
      </c>
      <c r="J18" s="46">
        <v>218</v>
      </c>
      <c r="K18" s="46">
        <v>277</v>
      </c>
      <c r="L18" s="46">
        <f t="shared" si="11"/>
        <v>100</v>
      </c>
      <c r="M18" s="73">
        <f t="shared" si="11"/>
        <v>12.764777642231341</v>
      </c>
      <c r="N18" s="73">
        <f t="shared" si="11"/>
        <v>27.736497726516578</v>
      </c>
      <c r="O18" s="73">
        <f t="shared" si="11"/>
        <v>24.897415992015084</v>
      </c>
      <c r="P18" s="73">
        <f t="shared" si="11"/>
        <v>17.034490407008985</v>
      </c>
      <c r="Q18" s="73">
        <f t="shared" si="11"/>
        <v>8.8499500942663865</v>
      </c>
      <c r="R18" s="73">
        <f t="shared" si="11"/>
        <v>3.8704668958633692</v>
      </c>
      <c r="S18" s="73">
        <f t="shared" si="11"/>
        <v>2.1015858933126319</v>
      </c>
      <c r="T18" s="73">
        <f t="shared" si="11"/>
        <v>1.2088277697682155</v>
      </c>
      <c r="U18" s="73">
        <f t="shared" si="11"/>
        <v>1.5359875790174116</v>
      </c>
    </row>
    <row r="19" spans="1:21" ht="25" customHeight="1" thickBot="1">
      <c r="A19" s="103" t="s">
        <v>117</v>
      </c>
      <c r="B19" s="104">
        <f>B17-B16</f>
        <v>124</v>
      </c>
      <c r="C19" s="104">
        <f t="shared" ref="C19:K19" si="12">C17-C16</f>
        <v>-48</v>
      </c>
      <c r="D19" s="104">
        <f t="shared" si="12"/>
        <v>-23</v>
      </c>
      <c r="E19" s="104">
        <f t="shared" si="12"/>
        <v>0</v>
      </c>
      <c r="F19" s="104">
        <f t="shared" si="12"/>
        <v>59</v>
      </c>
      <c r="G19" s="104">
        <f t="shared" si="12"/>
        <v>41</v>
      </c>
      <c r="H19" s="104">
        <f t="shared" si="12"/>
        <v>6</v>
      </c>
      <c r="I19" s="104">
        <f t="shared" si="12"/>
        <v>32</v>
      </c>
      <c r="J19" s="104">
        <f t="shared" si="12"/>
        <v>22</v>
      </c>
      <c r="K19" s="104">
        <f t="shared" si="12"/>
        <v>35</v>
      </c>
      <c r="L19" s="237" t="s">
        <v>247</v>
      </c>
      <c r="M19" s="196">
        <f t="shared" ref="M19:U19" si="13">M17-M16</f>
        <v>-0.37210879769915017</v>
      </c>
      <c r="N19" s="196">
        <f t="shared" si="13"/>
        <v>-0.33850249500926921</v>
      </c>
      <c r="O19" s="196">
        <f t="shared" si="13"/>
        <v>-0.1834317161661545</v>
      </c>
      <c r="P19" s="196">
        <f t="shared" si="13"/>
        <v>0.22374231508170084</v>
      </c>
      <c r="Q19" s="196">
        <f t="shared" si="13"/>
        <v>0.17577538273354598</v>
      </c>
      <c r="R19" s="196">
        <f t="shared" si="13"/>
        <v>7.2240827549010511E-3</v>
      </c>
      <c r="S19" s="196">
        <f t="shared" si="13"/>
        <v>0.17356391498056678</v>
      </c>
      <c r="T19" s="196">
        <f t="shared" si="13"/>
        <v>0.11973275915243309</v>
      </c>
      <c r="U19" s="196">
        <f t="shared" si="13"/>
        <v>0.19400455417142592</v>
      </c>
    </row>
    <row r="20" spans="1:21" ht="25" customHeight="1" thickBot="1">
      <c r="A20" s="101" t="s">
        <v>118</v>
      </c>
      <c r="B20" s="81">
        <f>B18-B17</f>
        <v>804</v>
      </c>
      <c r="C20" s="81">
        <f t="shared" ref="C20:K20" si="14">C18-C17</f>
        <v>127</v>
      </c>
      <c r="D20" s="81">
        <f t="shared" si="14"/>
        <v>152</v>
      </c>
      <c r="E20" s="81">
        <f t="shared" si="14"/>
        <v>130</v>
      </c>
      <c r="F20" s="81">
        <f t="shared" si="14"/>
        <v>192</v>
      </c>
      <c r="G20" s="81">
        <f t="shared" si="14"/>
        <v>77</v>
      </c>
      <c r="H20" s="81">
        <f t="shared" si="14"/>
        <v>36</v>
      </c>
      <c r="I20" s="81">
        <f t="shared" si="14"/>
        <v>58</v>
      </c>
      <c r="J20" s="81">
        <f t="shared" si="14"/>
        <v>7</v>
      </c>
      <c r="K20" s="81">
        <f t="shared" si="14"/>
        <v>25</v>
      </c>
      <c r="L20" s="46" t="s">
        <v>247</v>
      </c>
      <c r="M20" s="197">
        <f t="shared" ref="M20:U20" si="15">M18-M17</f>
        <v>0.14144624350818269</v>
      </c>
      <c r="N20" s="197">
        <f t="shared" si="15"/>
        <v>-0.41208033500402408</v>
      </c>
      <c r="O20" s="197">
        <f t="shared" si="15"/>
        <v>-0.40728511071271711</v>
      </c>
      <c r="P20" s="197">
        <f t="shared" si="15"/>
        <v>0.31945848594108028</v>
      </c>
      <c r="Q20" s="197">
        <f t="shared" si="15"/>
        <v>3.3931522008696646E-2</v>
      </c>
      <c r="R20" s="197">
        <f t="shared" si="15"/>
        <v>2.8331086229010705E-2</v>
      </c>
      <c r="S20" s="197">
        <f t="shared" si="15"/>
        <v>0.23855629377693832</v>
      </c>
      <c r="T20" s="197">
        <f t="shared" si="15"/>
        <v>-1.5780471671134499E-2</v>
      </c>
      <c r="U20" s="197">
        <f t="shared" si="15"/>
        <v>7.3422285923969932E-2</v>
      </c>
    </row>
    <row r="21" spans="1:21" ht="25" customHeight="1" thickBot="1">
      <c r="A21" s="103" t="s">
        <v>73</v>
      </c>
      <c r="B21" s="104">
        <f>B18-B16</f>
        <v>928</v>
      </c>
      <c r="C21" s="104">
        <f t="shared" ref="C21:K21" si="16">C18-C16</f>
        <v>79</v>
      </c>
      <c r="D21" s="104">
        <f t="shared" si="16"/>
        <v>129</v>
      </c>
      <c r="E21" s="104">
        <f t="shared" si="16"/>
        <v>130</v>
      </c>
      <c r="F21" s="104">
        <f t="shared" si="16"/>
        <v>251</v>
      </c>
      <c r="G21" s="104">
        <f t="shared" si="16"/>
        <v>118</v>
      </c>
      <c r="H21" s="104">
        <f t="shared" si="16"/>
        <v>42</v>
      </c>
      <c r="I21" s="104">
        <f t="shared" si="16"/>
        <v>90</v>
      </c>
      <c r="J21" s="104">
        <f t="shared" si="16"/>
        <v>29</v>
      </c>
      <c r="K21" s="104">
        <f t="shared" si="16"/>
        <v>60</v>
      </c>
      <c r="L21" s="48" t="s">
        <v>247</v>
      </c>
      <c r="M21" s="196">
        <f t="shared" ref="M21:U21" si="17">M18-M16</f>
        <v>-0.23066255419096748</v>
      </c>
      <c r="N21" s="196">
        <f t="shared" si="17"/>
        <v>-0.75058283001329329</v>
      </c>
      <c r="O21" s="196">
        <f t="shared" si="17"/>
        <v>-0.59071682687887161</v>
      </c>
      <c r="P21" s="196">
        <f t="shared" si="17"/>
        <v>0.54320080102278112</v>
      </c>
      <c r="Q21" s="196">
        <f t="shared" si="17"/>
        <v>0.20970690474224263</v>
      </c>
      <c r="R21" s="196">
        <f t="shared" si="17"/>
        <v>3.5555168983911756E-2</v>
      </c>
      <c r="S21" s="196">
        <f t="shared" si="17"/>
        <v>0.4121202087575051</v>
      </c>
      <c r="T21" s="196">
        <f t="shared" si="17"/>
        <v>0.10395228748129859</v>
      </c>
      <c r="U21" s="196">
        <f t="shared" si="17"/>
        <v>0.26742684009539586</v>
      </c>
    </row>
    <row r="22" spans="1:21" ht="15" customHeight="1" thickBot="1">
      <c r="A22" s="56"/>
      <c r="B22" s="358" t="s">
        <v>39</v>
      </c>
      <c r="C22" s="358"/>
      <c r="D22" s="358"/>
      <c r="E22" s="358"/>
      <c r="F22" s="358"/>
      <c r="G22" s="358"/>
      <c r="H22" s="358"/>
      <c r="I22" s="358"/>
      <c r="J22" s="358"/>
      <c r="K22" s="358"/>
      <c r="L22" s="359" t="s">
        <v>39</v>
      </c>
      <c r="M22" s="359"/>
      <c r="N22" s="359"/>
      <c r="O22" s="359"/>
      <c r="P22" s="359"/>
      <c r="Q22" s="359"/>
      <c r="R22" s="359"/>
      <c r="S22" s="359"/>
      <c r="T22" s="359"/>
      <c r="U22" s="360"/>
    </row>
    <row r="23" spans="1:21" ht="14.5" thickBot="1">
      <c r="A23" s="102">
        <v>2011</v>
      </c>
      <c r="B23" s="46">
        <f>SUM(C23:K23)</f>
        <v>8495</v>
      </c>
      <c r="C23" s="46">
        <v>976</v>
      </c>
      <c r="D23" s="46">
        <v>2574</v>
      </c>
      <c r="E23" s="46">
        <v>2622</v>
      </c>
      <c r="F23" s="46">
        <v>1486</v>
      </c>
      <c r="G23" s="46">
        <v>545</v>
      </c>
      <c r="H23" s="46">
        <v>184</v>
      </c>
      <c r="I23" s="46">
        <v>57</v>
      </c>
      <c r="J23" s="46">
        <v>28</v>
      </c>
      <c r="K23" s="46">
        <v>23</v>
      </c>
      <c r="L23" s="46">
        <f t="shared" ref="L23:U25" si="18">B23*100/$B23</f>
        <v>100</v>
      </c>
      <c r="M23" s="73">
        <f t="shared" si="18"/>
        <v>11.489111241907004</v>
      </c>
      <c r="N23" s="73">
        <f t="shared" si="18"/>
        <v>30.300176574455563</v>
      </c>
      <c r="O23" s="73">
        <f t="shared" si="18"/>
        <v>30.865214832254267</v>
      </c>
      <c r="P23" s="73">
        <f t="shared" si="18"/>
        <v>17.492642731018247</v>
      </c>
      <c r="Q23" s="73">
        <f t="shared" si="18"/>
        <v>6.4155385520894646</v>
      </c>
      <c r="R23" s="73">
        <f t="shared" si="18"/>
        <v>2.1659799882283695</v>
      </c>
      <c r="S23" s="73">
        <f t="shared" si="18"/>
        <v>0.6709829311359623</v>
      </c>
      <c r="T23" s="73">
        <f t="shared" si="18"/>
        <v>0.329605650382578</v>
      </c>
      <c r="U23" s="73">
        <f t="shared" si="18"/>
        <v>0.27074749852854618</v>
      </c>
    </row>
    <row r="24" spans="1:21" ht="14.5" thickBot="1">
      <c r="A24" s="100">
        <v>2013</v>
      </c>
      <c r="B24" s="48">
        <f>SUM(C24:K24)</f>
        <v>8587</v>
      </c>
      <c r="C24" s="48">
        <v>976</v>
      </c>
      <c r="D24" s="48">
        <v>2604</v>
      </c>
      <c r="E24" s="48">
        <v>2628</v>
      </c>
      <c r="F24" s="48">
        <v>1493</v>
      </c>
      <c r="G24" s="48">
        <v>585</v>
      </c>
      <c r="H24" s="48">
        <v>184</v>
      </c>
      <c r="I24" s="48">
        <v>62</v>
      </c>
      <c r="J24" s="48">
        <v>32</v>
      </c>
      <c r="K24" s="48">
        <v>23</v>
      </c>
      <c r="L24" s="48">
        <f t="shared" si="18"/>
        <v>100</v>
      </c>
      <c r="M24" s="74">
        <f t="shared" si="18"/>
        <v>11.366018399906835</v>
      </c>
      <c r="N24" s="74">
        <f t="shared" si="18"/>
        <v>30.32490974729242</v>
      </c>
      <c r="O24" s="74">
        <f t="shared" si="18"/>
        <v>30.604402003027833</v>
      </c>
      <c r="P24" s="74">
        <f t="shared" si="18"/>
        <v>17.38674740887388</v>
      </c>
      <c r="Q24" s="74">
        <f t="shared" si="18"/>
        <v>6.8126237335507165</v>
      </c>
      <c r="R24" s="74">
        <f t="shared" si="18"/>
        <v>2.1427739606381739</v>
      </c>
      <c r="S24" s="74">
        <f t="shared" si="18"/>
        <v>0.72202166064981954</v>
      </c>
      <c r="T24" s="74">
        <f t="shared" si="18"/>
        <v>0.372656340980552</v>
      </c>
      <c r="U24" s="74">
        <f t="shared" si="18"/>
        <v>0.26784674507977174</v>
      </c>
    </row>
    <row r="25" spans="1:21" ht="14.5" thickBot="1">
      <c r="A25" s="102">
        <v>2015</v>
      </c>
      <c r="B25" s="46">
        <f>SUM(C25:K25)</f>
        <v>8697</v>
      </c>
      <c r="C25" s="46">
        <v>1073</v>
      </c>
      <c r="D25" s="46">
        <v>2545</v>
      </c>
      <c r="E25" s="46">
        <v>2591</v>
      </c>
      <c r="F25" s="46">
        <v>1584</v>
      </c>
      <c r="G25" s="46">
        <v>583</v>
      </c>
      <c r="H25" s="46">
        <v>196</v>
      </c>
      <c r="I25" s="46">
        <v>72</v>
      </c>
      <c r="J25" s="46">
        <v>27</v>
      </c>
      <c r="K25" s="46">
        <v>26</v>
      </c>
      <c r="L25" s="46">
        <f t="shared" si="18"/>
        <v>100</v>
      </c>
      <c r="M25" s="73">
        <f t="shared" si="18"/>
        <v>12.337587673910544</v>
      </c>
      <c r="N25" s="73">
        <f t="shared" si="18"/>
        <v>29.262964240542715</v>
      </c>
      <c r="O25" s="73">
        <f t="shared" si="18"/>
        <v>29.79188225824997</v>
      </c>
      <c r="P25" s="73">
        <f t="shared" si="18"/>
        <v>18.213176957571577</v>
      </c>
      <c r="Q25" s="73">
        <f t="shared" si="18"/>
        <v>6.7034609635506497</v>
      </c>
      <c r="R25" s="73">
        <f t="shared" si="18"/>
        <v>2.2536506841439579</v>
      </c>
      <c r="S25" s="73">
        <f t="shared" si="18"/>
        <v>0.82787167988961707</v>
      </c>
      <c r="T25" s="73">
        <f t="shared" si="18"/>
        <v>0.3104518799586064</v>
      </c>
      <c r="U25" s="73">
        <f t="shared" si="18"/>
        <v>0.29895366218236175</v>
      </c>
    </row>
    <row r="26" spans="1:21" ht="25" customHeight="1" thickBot="1">
      <c r="A26" s="103" t="s">
        <v>117</v>
      </c>
      <c r="B26" s="104">
        <f>B24-B23</f>
        <v>92</v>
      </c>
      <c r="C26" s="104">
        <f t="shared" ref="C26:K26" si="19">C24-C23</f>
        <v>0</v>
      </c>
      <c r="D26" s="104">
        <f t="shared" si="19"/>
        <v>30</v>
      </c>
      <c r="E26" s="104">
        <f t="shared" si="19"/>
        <v>6</v>
      </c>
      <c r="F26" s="104">
        <f t="shared" si="19"/>
        <v>7</v>
      </c>
      <c r="G26" s="104">
        <f t="shared" si="19"/>
        <v>40</v>
      </c>
      <c r="H26" s="104">
        <f t="shared" si="19"/>
        <v>0</v>
      </c>
      <c r="I26" s="104">
        <f t="shared" si="19"/>
        <v>5</v>
      </c>
      <c r="J26" s="104">
        <f t="shared" si="19"/>
        <v>4</v>
      </c>
      <c r="K26" s="104">
        <f t="shared" si="19"/>
        <v>0</v>
      </c>
      <c r="L26" s="237" t="s">
        <v>247</v>
      </c>
      <c r="M26" s="196">
        <f t="shared" ref="M26:U26" si="20">M24-M23</f>
        <v>-0.1230928420001689</v>
      </c>
      <c r="N26" s="196">
        <f t="shared" si="20"/>
        <v>2.4733172836857165E-2</v>
      </c>
      <c r="O26" s="196">
        <f t="shared" si="20"/>
        <v>-0.26081282922643467</v>
      </c>
      <c r="P26" s="196">
        <f t="shared" si="20"/>
        <v>-0.10589532214436659</v>
      </c>
      <c r="Q26" s="196">
        <f t="shared" si="20"/>
        <v>0.39708518146125193</v>
      </c>
      <c r="R26" s="196">
        <f t="shared" si="20"/>
        <v>-2.3206027590195522E-2</v>
      </c>
      <c r="S26" s="196">
        <f t="shared" si="20"/>
        <v>5.1038729513857239E-2</v>
      </c>
      <c r="T26" s="196">
        <f t="shared" si="20"/>
        <v>4.3050690597974006E-2</v>
      </c>
      <c r="U26" s="196">
        <f t="shared" si="20"/>
        <v>-2.9007534487744402E-3</v>
      </c>
    </row>
    <row r="27" spans="1:21" ht="25" customHeight="1" thickBot="1">
      <c r="A27" s="101" t="s">
        <v>118</v>
      </c>
      <c r="B27" s="81">
        <f>B25-B24</f>
        <v>110</v>
      </c>
      <c r="C27" s="81">
        <f t="shared" ref="C27:K27" si="21">C25-C24</f>
        <v>97</v>
      </c>
      <c r="D27" s="81">
        <f t="shared" si="21"/>
        <v>-59</v>
      </c>
      <c r="E27" s="81">
        <f t="shared" si="21"/>
        <v>-37</v>
      </c>
      <c r="F27" s="81">
        <f t="shared" si="21"/>
        <v>91</v>
      </c>
      <c r="G27" s="81">
        <f t="shared" si="21"/>
        <v>-2</v>
      </c>
      <c r="H27" s="81">
        <f t="shared" si="21"/>
        <v>12</v>
      </c>
      <c r="I27" s="81">
        <f t="shared" si="21"/>
        <v>10</v>
      </c>
      <c r="J27" s="81">
        <f t="shared" si="21"/>
        <v>-5</v>
      </c>
      <c r="K27" s="81">
        <f t="shared" si="21"/>
        <v>3</v>
      </c>
      <c r="L27" s="46" t="s">
        <v>247</v>
      </c>
      <c r="M27" s="197">
        <f t="shared" ref="M27:U27" si="22">M25-M24</f>
        <v>0.97156927400370918</v>
      </c>
      <c r="N27" s="197">
        <f t="shared" si="22"/>
        <v>-1.061945506749705</v>
      </c>
      <c r="O27" s="197">
        <f t="shared" si="22"/>
        <v>-0.81251974477786248</v>
      </c>
      <c r="P27" s="197">
        <f t="shared" si="22"/>
        <v>0.82642954869769625</v>
      </c>
      <c r="Q27" s="197">
        <f t="shared" si="22"/>
        <v>-0.1091627700000668</v>
      </c>
      <c r="R27" s="197">
        <f t="shared" si="22"/>
        <v>0.11087672350578393</v>
      </c>
      <c r="S27" s="197">
        <f t="shared" si="22"/>
        <v>0.10585001923979753</v>
      </c>
      <c r="T27" s="197">
        <f t="shared" si="22"/>
        <v>-6.2204461021945601E-2</v>
      </c>
      <c r="U27" s="197">
        <f t="shared" si="22"/>
        <v>3.1106917102590004E-2</v>
      </c>
    </row>
    <row r="28" spans="1:21" ht="25" customHeight="1" thickBot="1">
      <c r="A28" s="103" t="s">
        <v>73</v>
      </c>
      <c r="B28" s="104">
        <f>B25-B23</f>
        <v>202</v>
      </c>
      <c r="C28" s="104">
        <f t="shared" ref="C28:K28" si="23">C25-C23</f>
        <v>97</v>
      </c>
      <c r="D28" s="104">
        <f t="shared" si="23"/>
        <v>-29</v>
      </c>
      <c r="E28" s="104">
        <f t="shared" si="23"/>
        <v>-31</v>
      </c>
      <c r="F28" s="104">
        <f t="shared" si="23"/>
        <v>98</v>
      </c>
      <c r="G28" s="104">
        <f t="shared" si="23"/>
        <v>38</v>
      </c>
      <c r="H28" s="104">
        <f t="shared" si="23"/>
        <v>12</v>
      </c>
      <c r="I28" s="104">
        <f t="shared" si="23"/>
        <v>15</v>
      </c>
      <c r="J28" s="104">
        <f t="shared" si="23"/>
        <v>-1</v>
      </c>
      <c r="K28" s="104">
        <f t="shared" si="23"/>
        <v>3</v>
      </c>
      <c r="L28" s="48" t="s">
        <v>247</v>
      </c>
      <c r="M28" s="196">
        <f t="shared" ref="M28:U28" si="24">M25-M23</f>
        <v>0.84847643200354028</v>
      </c>
      <c r="N28" s="196">
        <f t="shared" si="24"/>
        <v>-1.0372123339128478</v>
      </c>
      <c r="O28" s="196">
        <f t="shared" si="24"/>
        <v>-1.0733325740042972</v>
      </c>
      <c r="P28" s="196">
        <f t="shared" si="24"/>
        <v>0.72053422655332966</v>
      </c>
      <c r="Q28" s="196">
        <f t="shared" si="24"/>
        <v>0.28792241146118513</v>
      </c>
      <c r="R28" s="196">
        <f t="shared" si="24"/>
        <v>8.7670695915588404E-2</v>
      </c>
      <c r="S28" s="196">
        <f t="shared" si="24"/>
        <v>0.15688874875365477</v>
      </c>
      <c r="T28" s="196">
        <f t="shared" si="24"/>
        <v>-1.9153770423971594E-2</v>
      </c>
      <c r="U28" s="196">
        <f t="shared" si="24"/>
        <v>2.8206163653815564E-2</v>
      </c>
    </row>
    <row r="29" spans="1:21" ht="15" customHeight="1" thickBot="1">
      <c r="A29" s="56"/>
      <c r="B29" s="358" t="s">
        <v>225</v>
      </c>
      <c r="C29" s="358"/>
      <c r="D29" s="358"/>
      <c r="E29" s="358"/>
      <c r="F29" s="358"/>
      <c r="G29" s="358"/>
      <c r="H29" s="358"/>
      <c r="I29" s="358"/>
      <c r="J29" s="358"/>
      <c r="K29" s="358"/>
      <c r="L29" s="358" t="s">
        <v>225</v>
      </c>
      <c r="M29" s="358"/>
      <c r="N29" s="358"/>
      <c r="O29" s="358"/>
      <c r="P29" s="358"/>
      <c r="Q29" s="358"/>
      <c r="R29" s="358"/>
      <c r="S29" s="358"/>
      <c r="T29" s="358"/>
      <c r="U29" s="358"/>
    </row>
    <row r="30" spans="1:21" ht="14.5" thickBot="1">
      <c r="A30" s="102">
        <v>2011</v>
      </c>
      <c r="B30" s="46">
        <f>SUM(C30:K30)</f>
        <v>9435</v>
      </c>
      <c r="C30" s="46">
        <v>814</v>
      </c>
      <c r="D30" s="46">
        <v>2495</v>
      </c>
      <c r="E30" s="46">
        <v>3213</v>
      </c>
      <c r="F30" s="46">
        <v>1960</v>
      </c>
      <c r="G30" s="46">
        <v>675</v>
      </c>
      <c r="H30" s="46">
        <v>180</v>
      </c>
      <c r="I30" s="46">
        <v>66</v>
      </c>
      <c r="J30" s="46">
        <v>23</v>
      </c>
      <c r="K30" s="46">
        <v>9</v>
      </c>
      <c r="L30" s="46">
        <f t="shared" ref="L30:U32" si="25">B30*100/$B30</f>
        <v>100</v>
      </c>
      <c r="M30" s="73">
        <f t="shared" si="25"/>
        <v>8.6274509803921564</v>
      </c>
      <c r="N30" s="73">
        <f t="shared" si="25"/>
        <v>26.444091149973502</v>
      </c>
      <c r="O30" s="73">
        <f t="shared" si="25"/>
        <v>34.054054054054056</v>
      </c>
      <c r="P30" s="73">
        <f t="shared" si="25"/>
        <v>20.773714891361951</v>
      </c>
      <c r="Q30" s="73">
        <f t="shared" si="25"/>
        <v>7.1542130365659782</v>
      </c>
      <c r="R30" s="73">
        <f t="shared" si="25"/>
        <v>1.9077901430842608</v>
      </c>
      <c r="S30" s="73">
        <f t="shared" si="25"/>
        <v>0.69952305246422897</v>
      </c>
      <c r="T30" s="73">
        <f t="shared" si="25"/>
        <v>0.24377318494965552</v>
      </c>
      <c r="U30" s="73">
        <f t="shared" si="25"/>
        <v>9.5389507154213043E-2</v>
      </c>
    </row>
    <row r="31" spans="1:21" ht="14.5" thickBot="1">
      <c r="A31" s="100">
        <v>2013</v>
      </c>
      <c r="B31" s="48">
        <f>SUM(C31:K31)</f>
        <v>9331</v>
      </c>
      <c r="C31" s="48">
        <v>778</v>
      </c>
      <c r="D31" s="48">
        <v>2503</v>
      </c>
      <c r="E31" s="48">
        <v>3171</v>
      </c>
      <c r="F31" s="48">
        <v>1921</v>
      </c>
      <c r="G31" s="48">
        <v>665</v>
      </c>
      <c r="H31" s="48">
        <v>194</v>
      </c>
      <c r="I31" s="48">
        <v>66</v>
      </c>
      <c r="J31" s="48">
        <v>21</v>
      </c>
      <c r="K31" s="48">
        <v>12</v>
      </c>
      <c r="L31" s="48">
        <f t="shared" si="25"/>
        <v>100</v>
      </c>
      <c r="M31" s="74">
        <f t="shared" si="25"/>
        <v>8.3377987353981347</v>
      </c>
      <c r="N31" s="74">
        <f t="shared" si="25"/>
        <v>26.824563283678064</v>
      </c>
      <c r="O31" s="74">
        <f t="shared" si="25"/>
        <v>33.983495873968494</v>
      </c>
      <c r="P31" s="74">
        <f t="shared" si="25"/>
        <v>20.587289679562748</v>
      </c>
      <c r="Q31" s="74">
        <f t="shared" si="25"/>
        <v>7.1267816954238556</v>
      </c>
      <c r="R31" s="74">
        <f t="shared" si="25"/>
        <v>2.0790912013717717</v>
      </c>
      <c r="S31" s="74">
        <f t="shared" si="25"/>
        <v>0.70731968706462334</v>
      </c>
      <c r="T31" s="74">
        <f t="shared" si="25"/>
        <v>0.2250562640660165</v>
      </c>
      <c r="U31" s="74">
        <f t="shared" si="25"/>
        <v>0.12860357946629514</v>
      </c>
    </row>
    <row r="32" spans="1:21" ht="14.5" thickBot="1">
      <c r="A32" s="102">
        <v>2015</v>
      </c>
      <c r="B32" s="46">
        <f>SUM(C32:K32)</f>
        <v>9370</v>
      </c>
      <c r="C32" s="46">
        <v>834</v>
      </c>
      <c r="D32" s="46">
        <v>2501</v>
      </c>
      <c r="E32" s="46">
        <v>3095</v>
      </c>
      <c r="F32" s="46">
        <v>1931</v>
      </c>
      <c r="G32" s="46">
        <v>706</v>
      </c>
      <c r="H32" s="46">
        <v>194</v>
      </c>
      <c r="I32" s="46">
        <v>77</v>
      </c>
      <c r="J32" s="46">
        <v>19</v>
      </c>
      <c r="K32" s="46">
        <v>13</v>
      </c>
      <c r="L32" s="46">
        <f t="shared" si="25"/>
        <v>100</v>
      </c>
      <c r="M32" s="73">
        <f t="shared" si="25"/>
        <v>8.9007470651013882</v>
      </c>
      <c r="N32" s="73">
        <f t="shared" si="25"/>
        <v>26.691568836712914</v>
      </c>
      <c r="O32" s="73">
        <f t="shared" si="25"/>
        <v>33.030949839914619</v>
      </c>
      <c r="P32" s="73">
        <f t="shared" si="25"/>
        <v>20.608324439701175</v>
      </c>
      <c r="Q32" s="73">
        <f t="shared" si="25"/>
        <v>7.5346851654215579</v>
      </c>
      <c r="R32" s="73">
        <f t="shared" si="25"/>
        <v>2.0704375667022412</v>
      </c>
      <c r="S32" s="73">
        <f t="shared" si="25"/>
        <v>0.82177161152614731</v>
      </c>
      <c r="T32" s="73">
        <f t="shared" si="25"/>
        <v>0.20277481323372465</v>
      </c>
      <c r="U32" s="73">
        <f t="shared" si="25"/>
        <v>0.13874066168623267</v>
      </c>
    </row>
    <row r="33" spans="1:21" ht="25" customHeight="1" thickBot="1">
      <c r="A33" s="103" t="s">
        <v>117</v>
      </c>
      <c r="B33" s="104">
        <f>B31-B30</f>
        <v>-104</v>
      </c>
      <c r="C33" s="104">
        <f t="shared" ref="C33:K33" si="26">C31-C30</f>
        <v>-36</v>
      </c>
      <c r="D33" s="104">
        <f t="shared" si="26"/>
        <v>8</v>
      </c>
      <c r="E33" s="104">
        <f t="shared" si="26"/>
        <v>-42</v>
      </c>
      <c r="F33" s="104">
        <f t="shared" si="26"/>
        <v>-39</v>
      </c>
      <c r="G33" s="104">
        <f t="shared" si="26"/>
        <v>-10</v>
      </c>
      <c r="H33" s="104">
        <f t="shared" si="26"/>
        <v>14</v>
      </c>
      <c r="I33" s="104">
        <f t="shared" si="26"/>
        <v>0</v>
      </c>
      <c r="J33" s="104">
        <f t="shared" si="26"/>
        <v>-2</v>
      </c>
      <c r="K33" s="104">
        <f t="shared" si="26"/>
        <v>3</v>
      </c>
      <c r="L33" s="237" t="s">
        <v>247</v>
      </c>
      <c r="M33" s="196">
        <f t="shared" ref="M33:U33" si="27">M31-M30</f>
        <v>-0.28965224499402176</v>
      </c>
      <c r="N33" s="196">
        <f t="shared" si="27"/>
        <v>0.38047213370456134</v>
      </c>
      <c r="O33" s="196">
        <f t="shared" si="27"/>
        <v>-7.0558180085562583E-2</v>
      </c>
      <c r="P33" s="196">
        <f t="shared" si="27"/>
        <v>-0.18642521179920379</v>
      </c>
      <c r="Q33" s="196">
        <f t="shared" si="27"/>
        <v>-2.7431341142122534E-2</v>
      </c>
      <c r="R33" s="196">
        <f t="shared" si="27"/>
        <v>0.17130105828751097</v>
      </c>
      <c r="S33" s="196">
        <f t="shared" si="27"/>
        <v>7.7966346003943698E-3</v>
      </c>
      <c r="T33" s="196">
        <f t="shared" si="27"/>
        <v>-1.8716920883639021E-2</v>
      </c>
      <c r="U33" s="196">
        <f t="shared" si="27"/>
        <v>3.3214072312082094E-2</v>
      </c>
    </row>
    <row r="34" spans="1:21" ht="25" customHeight="1" thickBot="1">
      <c r="A34" s="101" t="s">
        <v>118</v>
      </c>
      <c r="B34" s="81">
        <f>B32-B31</f>
        <v>39</v>
      </c>
      <c r="C34" s="81">
        <f t="shared" ref="C34:K34" si="28">C32-C31</f>
        <v>56</v>
      </c>
      <c r="D34" s="81">
        <f t="shared" si="28"/>
        <v>-2</v>
      </c>
      <c r="E34" s="81">
        <f t="shared" si="28"/>
        <v>-76</v>
      </c>
      <c r="F34" s="81">
        <f t="shared" si="28"/>
        <v>10</v>
      </c>
      <c r="G34" s="81">
        <f t="shared" si="28"/>
        <v>41</v>
      </c>
      <c r="H34" s="81">
        <f t="shared" si="28"/>
        <v>0</v>
      </c>
      <c r="I34" s="81">
        <f t="shared" si="28"/>
        <v>11</v>
      </c>
      <c r="J34" s="81">
        <f t="shared" si="28"/>
        <v>-2</v>
      </c>
      <c r="K34" s="81">
        <f t="shared" si="28"/>
        <v>1</v>
      </c>
      <c r="L34" s="46" t="s">
        <v>247</v>
      </c>
      <c r="M34" s="197">
        <f t="shared" ref="M34:U34" si="29">M32-M31</f>
        <v>0.56294832970325359</v>
      </c>
      <c r="N34" s="197">
        <f t="shared" si="29"/>
        <v>-0.13299444696514939</v>
      </c>
      <c r="O34" s="197">
        <f t="shared" si="29"/>
        <v>-0.95254603405387428</v>
      </c>
      <c r="P34" s="197">
        <f t="shared" si="29"/>
        <v>2.1034760138427089E-2</v>
      </c>
      <c r="Q34" s="197">
        <f t="shared" si="29"/>
        <v>0.40790346999770222</v>
      </c>
      <c r="R34" s="197">
        <f t="shared" si="29"/>
        <v>-8.6536346695305078E-3</v>
      </c>
      <c r="S34" s="197">
        <f t="shared" si="29"/>
        <v>0.11445192446152397</v>
      </c>
      <c r="T34" s="197">
        <f t="shared" si="29"/>
        <v>-2.2281450832291855E-2</v>
      </c>
      <c r="U34" s="197">
        <f t="shared" si="29"/>
        <v>1.0137082219937532E-2</v>
      </c>
    </row>
    <row r="35" spans="1:21" ht="25" customHeight="1" thickBot="1">
      <c r="A35" s="103" t="s">
        <v>73</v>
      </c>
      <c r="B35" s="104">
        <f>B32-B30</f>
        <v>-65</v>
      </c>
      <c r="C35" s="104">
        <f t="shared" ref="C35:K35" si="30">C32-C30</f>
        <v>20</v>
      </c>
      <c r="D35" s="104">
        <f t="shared" si="30"/>
        <v>6</v>
      </c>
      <c r="E35" s="104">
        <f t="shared" si="30"/>
        <v>-118</v>
      </c>
      <c r="F35" s="104">
        <f t="shared" si="30"/>
        <v>-29</v>
      </c>
      <c r="G35" s="104">
        <f t="shared" si="30"/>
        <v>31</v>
      </c>
      <c r="H35" s="104">
        <f t="shared" si="30"/>
        <v>14</v>
      </c>
      <c r="I35" s="104">
        <f t="shared" si="30"/>
        <v>11</v>
      </c>
      <c r="J35" s="104">
        <f t="shared" si="30"/>
        <v>-4</v>
      </c>
      <c r="K35" s="104">
        <f t="shared" si="30"/>
        <v>4</v>
      </c>
      <c r="L35" s="48" t="s">
        <v>247</v>
      </c>
      <c r="M35" s="196">
        <f t="shared" ref="M35:U35" si="31">M32-M30</f>
        <v>0.27329608470923183</v>
      </c>
      <c r="N35" s="196">
        <f t="shared" si="31"/>
        <v>0.24747768673941195</v>
      </c>
      <c r="O35" s="196">
        <f t="shared" si="31"/>
        <v>-1.0231042141394369</v>
      </c>
      <c r="P35" s="196">
        <f t="shared" si="31"/>
        <v>-0.16539045166077671</v>
      </c>
      <c r="Q35" s="196">
        <f t="shared" si="31"/>
        <v>0.38047212885557968</v>
      </c>
      <c r="R35" s="196">
        <f t="shared" si="31"/>
        <v>0.16264742361798046</v>
      </c>
      <c r="S35" s="196">
        <f t="shared" si="31"/>
        <v>0.12224855906191834</v>
      </c>
      <c r="T35" s="196">
        <f t="shared" si="31"/>
        <v>-4.0998371715930876E-2</v>
      </c>
      <c r="U35" s="196">
        <f t="shared" si="31"/>
        <v>4.3351154532019626E-2</v>
      </c>
    </row>
    <row r="36" spans="1:21" ht="15" customHeight="1" thickBot="1">
      <c r="A36" s="56"/>
      <c r="B36" s="358" t="s">
        <v>26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9" t="s">
        <v>26</v>
      </c>
      <c r="M36" s="359"/>
      <c r="N36" s="359"/>
      <c r="O36" s="359"/>
      <c r="P36" s="359"/>
      <c r="Q36" s="359"/>
      <c r="R36" s="359"/>
      <c r="S36" s="359"/>
      <c r="T36" s="359"/>
      <c r="U36" s="360"/>
    </row>
    <row r="37" spans="1:21" ht="14.5" thickBot="1">
      <c r="A37" s="102">
        <v>2011</v>
      </c>
      <c r="B37" s="46">
        <f>SUM(C37:K37)</f>
        <v>2237</v>
      </c>
      <c r="C37" s="46">
        <v>285</v>
      </c>
      <c r="D37" s="46">
        <v>555</v>
      </c>
      <c r="E37" s="46">
        <v>584</v>
      </c>
      <c r="F37" s="46">
        <v>418</v>
      </c>
      <c r="G37" s="46">
        <v>184</v>
      </c>
      <c r="H37" s="46">
        <v>80</v>
      </c>
      <c r="I37" s="46">
        <v>56</v>
      </c>
      <c r="J37" s="46">
        <v>42</v>
      </c>
      <c r="K37" s="46">
        <v>33</v>
      </c>
      <c r="L37" s="46">
        <f t="shared" ref="L37:U39" si="32">B37*100/$B37</f>
        <v>100</v>
      </c>
      <c r="M37" s="73">
        <f t="shared" si="32"/>
        <v>12.740277156906572</v>
      </c>
      <c r="N37" s="73">
        <f t="shared" si="32"/>
        <v>24.810013410818058</v>
      </c>
      <c r="O37" s="73">
        <f t="shared" si="32"/>
        <v>26.106392489941886</v>
      </c>
      <c r="P37" s="73">
        <f t="shared" si="32"/>
        <v>18.685739830129638</v>
      </c>
      <c r="Q37" s="73">
        <f t="shared" si="32"/>
        <v>8.225301743406348</v>
      </c>
      <c r="R37" s="73">
        <f t="shared" si="32"/>
        <v>3.5762181493071079</v>
      </c>
      <c r="S37" s="73">
        <f t="shared" si="32"/>
        <v>2.5033527045149753</v>
      </c>
      <c r="T37" s="73">
        <f t="shared" si="32"/>
        <v>1.8775145283862316</v>
      </c>
      <c r="U37" s="73">
        <f t="shared" si="32"/>
        <v>1.475189986589182</v>
      </c>
    </row>
    <row r="38" spans="1:21" ht="14.5" thickBot="1">
      <c r="A38" s="100">
        <v>2013</v>
      </c>
      <c r="B38" s="48">
        <f>SUM(C38:K38)</f>
        <v>2312</v>
      </c>
      <c r="C38" s="48">
        <v>279</v>
      </c>
      <c r="D38" s="48">
        <v>554</v>
      </c>
      <c r="E38" s="48">
        <v>603</v>
      </c>
      <c r="F38" s="48">
        <v>445</v>
      </c>
      <c r="G38" s="48">
        <v>191</v>
      </c>
      <c r="H38" s="48">
        <v>100</v>
      </c>
      <c r="I38" s="48">
        <v>57</v>
      </c>
      <c r="J38" s="48">
        <v>43</v>
      </c>
      <c r="K38" s="48">
        <v>40</v>
      </c>
      <c r="L38" s="48">
        <f t="shared" si="32"/>
        <v>100</v>
      </c>
      <c r="M38" s="74">
        <f t="shared" si="32"/>
        <v>12.067474048442907</v>
      </c>
      <c r="N38" s="74">
        <f t="shared" si="32"/>
        <v>23.961937716262977</v>
      </c>
      <c r="O38" s="74">
        <f t="shared" si="32"/>
        <v>26.081314878892734</v>
      </c>
      <c r="P38" s="74">
        <f t="shared" si="32"/>
        <v>19.247404844290656</v>
      </c>
      <c r="Q38" s="74">
        <f t="shared" si="32"/>
        <v>8.2612456747404845</v>
      </c>
      <c r="R38" s="74">
        <f t="shared" si="32"/>
        <v>4.3252595155709344</v>
      </c>
      <c r="S38" s="74">
        <f t="shared" si="32"/>
        <v>2.4653979238754324</v>
      </c>
      <c r="T38" s="74">
        <f t="shared" si="32"/>
        <v>1.8598615916955017</v>
      </c>
      <c r="U38" s="74">
        <f t="shared" si="32"/>
        <v>1.7301038062283738</v>
      </c>
    </row>
    <row r="39" spans="1:21" ht="14.5" thickBot="1">
      <c r="A39" s="102">
        <v>2015</v>
      </c>
      <c r="B39" s="46">
        <f>SUM(C39:K39)</f>
        <v>2424</v>
      </c>
      <c r="C39" s="46">
        <v>322</v>
      </c>
      <c r="D39" s="46">
        <v>553</v>
      </c>
      <c r="E39" s="46">
        <v>632</v>
      </c>
      <c r="F39" s="46">
        <v>452</v>
      </c>
      <c r="G39" s="46">
        <v>216</v>
      </c>
      <c r="H39" s="46">
        <v>97</v>
      </c>
      <c r="I39" s="46">
        <v>60</v>
      </c>
      <c r="J39" s="46">
        <v>45</v>
      </c>
      <c r="K39" s="46">
        <v>47</v>
      </c>
      <c r="L39" s="46">
        <f t="shared" si="32"/>
        <v>100</v>
      </c>
      <c r="M39" s="73">
        <f t="shared" si="32"/>
        <v>13.283828382838283</v>
      </c>
      <c r="N39" s="73">
        <f t="shared" si="32"/>
        <v>22.813531353135314</v>
      </c>
      <c r="O39" s="73">
        <f t="shared" si="32"/>
        <v>26.072607260726073</v>
      </c>
      <c r="P39" s="73">
        <f t="shared" si="32"/>
        <v>18.646864686468646</v>
      </c>
      <c r="Q39" s="73">
        <f t="shared" si="32"/>
        <v>8.9108910891089117</v>
      </c>
      <c r="R39" s="73">
        <f t="shared" si="32"/>
        <v>4.0016501650165015</v>
      </c>
      <c r="S39" s="73">
        <f t="shared" si="32"/>
        <v>2.4752475247524752</v>
      </c>
      <c r="T39" s="73">
        <f t="shared" si="32"/>
        <v>1.8564356435643565</v>
      </c>
      <c r="U39" s="73">
        <f t="shared" si="32"/>
        <v>1.938943894389439</v>
      </c>
    </row>
    <row r="40" spans="1:21" ht="25" customHeight="1" thickBot="1">
      <c r="A40" s="103" t="s">
        <v>117</v>
      </c>
      <c r="B40" s="104">
        <f>B38-B37</f>
        <v>75</v>
      </c>
      <c r="C40" s="104">
        <f t="shared" ref="C40:K40" si="33">C38-C37</f>
        <v>-6</v>
      </c>
      <c r="D40" s="104">
        <f t="shared" si="33"/>
        <v>-1</v>
      </c>
      <c r="E40" s="104">
        <f t="shared" si="33"/>
        <v>19</v>
      </c>
      <c r="F40" s="104">
        <f t="shared" si="33"/>
        <v>27</v>
      </c>
      <c r="G40" s="104">
        <f t="shared" si="33"/>
        <v>7</v>
      </c>
      <c r="H40" s="104">
        <f t="shared" si="33"/>
        <v>20</v>
      </c>
      <c r="I40" s="104">
        <f t="shared" si="33"/>
        <v>1</v>
      </c>
      <c r="J40" s="104">
        <f t="shared" si="33"/>
        <v>1</v>
      </c>
      <c r="K40" s="104">
        <f t="shared" si="33"/>
        <v>7</v>
      </c>
      <c r="L40" s="237" t="s">
        <v>247</v>
      </c>
      <c r="M40" s="196">
        <f t="shared" ref="M40:U40" si="34">M38-M37</f>
        <v>-0.67280310846366476</v>
      </c>
      <c r="N40" s="196">
        <f t="shared" si="34"/>
        <v>-0.84807569455508158</v>
      </c>
      <c r="O40" s="196">
        <f t="shared" si="34"/>
        <v>-2.5077611049152182E-2</v>
      </c>
      <c r="P40" s="196">
        <f t="shared" si="34"/>
        <v>0.56166501416101866</v>
      </c>
      <c r="Q40" s="196">
        <f t="shared" si="34"/>
        <v>3.5943931334136536E-2</v>
      </c>
      <c r="R40" s="196">
        <f t="shared" si="34"/>
        <v>0.74904136626382645</v>
      </c>
      <c r="S40" s="196">
        <f t="shared" si="34"/>
        <v>-3.7954780639542829E-2</v>
      </c>
      <c r="T40" s="196">
        <f t="shared" si="34"/>
        <v>-1.765293669072987E-2</v>
      </c>
      <c r="U40" s="196">
        <f t="shared" si="34"/>
        <v>0.2549138196391918</v>
      </c>
    </row>
    <row r="41" spans="1:21" ht="25" customHeight="1" thickBot="1">
      <c r="A41" s="101" t="s">
        <v>118</v>
      </c>
      <c r="B41" s="81">
        <f>B39-B38</f>
        <v>112</v>
      </c>
      <c r="C41" s="81">
        <f t="shared" ref="C41:K41" si="35">C39-C38</f>
        <v>43</v>
      </c>
      <c r="D41" s="81">
        <f t="shared" si="35"/>
        <v>-1</v>
      </c>
      <c r="E41" s="81">
        <f t="shared" si="35"/>
        <v>29</v>
      </c>
      <c r="F41" s="81">
        <f t="shared" si="35"/>
        <v>7</v>
      </c>
      <c r="G41" s="81">
        <f t="shared" si="35"/>
        <v>25</v>
      </c>
      <c r="H41" s="81">
        <f t="shared" si="35"/>
        <v>-3</v>
      </c>
      <c r="I41" s="81">
        <f t="shared" si="35"/>
        <v>3</v>
      </c>
      <c r="J41" s="81">
        <f t="shared" si="35"/>
        <v>2</v>
      </c>
      <c r="K41" s="81">
        <f t="shared" si="35"/>
        <v>7</v>
      </c>
      <c r="L41" s="46" t="s">
        <v>247</v>
      </c>
      <c r="M41" s="197">
        <f t="shared" ref="M41:U41" si="36">M39-M38</f>
        <v>1.2163543343953762</v>
      </c>
      <c r="N41" s="197">
        <f t="shared" si="36"/>
        <v>-1.1484063631276626</v>
      </c>
      <c r="O41" s="197">
        <f t="shared" si="36"/>
        <v>-8.7076181666603247E-3</v>
      </c>
      <c r="P41" s="197">
        <f t="shared" si="36"/>
        <v>-0.6005401578220102</v>
      </c>
      <c r="Q41" s="197">
        <f t="shared" si="36"/>
        <v>0.64964541436842715</v>
      </c>
      <c r="R41" s="197">
        <f t="shared" si="36"/>
        <v>-0.32360935055443285</v>
      </c>
      <c r="S41" s="197">
        <f t="shared" si="36"/>
        <v>9.8496008770427856E-3</v>
      </c>
      <c r="T41" s="197">
        <f t="shared" si="36"/>
        <v>-3.4259481311451623E-3</v>
      </c>
      <c r="U41" s="197">
        <f t="shared" si="36"/>
        <v>0.20884008816106525</v>
      </c>
    </row>
    <row r="42" spans="1:21" ht="25" customHeight="1" thickBot="1">
      <c r="A42" s="103" t="s">
        <v>73</v>
      </c>
      <c r="B42" s="104">
        <f>B39-B37</f>
        <v>187</v>
      </c>
      <c r="C42" s="104">
        <f t="shared" ref="C42:K42" si="37">C39-C37</f>
        <v>37</v>
      </c>
      <c r="D42" s="104">
        <f t="shared" si="37"/>
        <v>-2</v>
      </c>
      <c r="E42" s="104">
        <f t="shared" si="37"/>
        <v>48</v>
      </c>
      <c r="F42" s="104">
        <f t="shared" si="37"/>
        <v>34</v>
      </c>
      <c r="G42" s="104">
        <f t="shared" si="37"/>
        <v>32</v>
      </c>
      <c r="H42" s="104">
        <f t="shared" si="37"/>
        <v>17</v>
      </c>
      <c r="I42" s="104">
        <f t="shared" si="37"/>
        <v>4</v>
      </c>
      <c r="J42" s="104">
        <f t="shared" si="37"/>
        <v>3</v>
      </c>
      <c r="K42" s="104">
        <f t="shared" si="37"/>
        <v>14</v>
      </c>
      <c r="L42" s="48" t="s">
        <v>247</v>
      </c>
      <c r="M42" s="196">
        <f t="shared" ref="M42:U42" si="38">M39-M37</f>
        <v>0.54355122593171146</v>
      </c>
      <c r="N42" s="196">
        <f t="shared" si="38"/>
        <v>-1.9964820576827442</v>
      </c>
      <c r="O42" s="196">
        <f t="shared" si="38"/>
        <v>-3.3785229215812507E-2</v>
      </c>
      <c r="P42" s="196">
        <f t="shared" si="38"/>
        <v>-3.887514366099154E-2</v>
      </c>
      <c r="Q42" s="196">
        <f t="shared" si="38"/>
        <v>0.68558934570256369</v>
      </c>
      <c r="R42" s="196">
        <f t="shared" si="38"/>
        <v>0.4254320157093936</v>
      </c>
      <c r="S42" s="196">
        <f t="shared" si="38"/>
        <v>-2.8105179762500043E-2</v>
      </c>
      <c r="T42" s="196">
        <f t="shared" si="38"/>
        <v>-2.1078884821875032E-2</v>
      </c>
      <c r="U42" s="196">
        <f t="shared" si="38"/>
        <v>0.46375390780025705</v>
      </c>
    </row>
    <row r="43" spans="1:21" ht="15" customHeight="1" thickBot="1">
      <c r="A43" s="56"/>
      <c r="B43" s="358" t="s">
        <v>227</v>
      </c>
      <c r="C43" s="358"/>
      <c r="D43" s="358"/>
      <c r="E43" s="358"/>
      <c r="F43" s="358"/>
      <c r="G43" s="358"/>
      <c r="H43" s="358"/>
      <c r="I43" s="358"/>
      <c r="J43" s="358"/>
      <c r="K43" s="358"/>
      <c r="L43" s="358" t="s">
        <v>227</v>
      </c>
      <c r="M43" s="358"/>
      <c r="N43" s="358"/>
      <c r="O43" s="358"/>
      <c r="P43" s="358"/>
      <c r="Q43" s="358"/>
      <c r="R43" s="358"/>
      <c r="S43" s="358"/>
      <c r="T43" s="358"/>
      <c r="U43" s="358"/>
    </row>
    <row r="44" spans="1:21" ht="14.5" thickBot="1">
      <c r="A44" s="102">
        <v>2011</v>
      </c>
      <c r="B44" s="46">
        <f>SUM(C44:K44)</f>
        <v>4579</v>
      </c>
      <c r="C44" s="46">
        <v>1080</v>
      </c>
      <c r="D44" s="46">
        <v>1357</v>
      </c>
      <c r="E44" s="46">
        <v>837</v>
      </c>
      <c r="F44" s="46">
        <v>557</v>
      </c>
      <c r="G44" s="46">
        <v>289</v>
      </c>
      <c r="H44" s="46">
        <v>178</v>
      </c>
      <c r="I44" s="46">
        <v>111</v>
      </c>
      <c r="J44" s="46">
        <v>74</v>
      </c>
      <c r="K44" s="46">
        <v>96</v>
      </c>
      <c r="L44" s="46">
        <f t="shared" ref="L44:U46" si="39">B44*100/$B44</f>
        <v>100</v>
      </c>
      <c r="M44" s="73">
        <f t="shared" si="39"/>
        <v>23.58593579384145</v>
      </c>
      <c r="N44" s="73">
        <f t="shared" si="39"/>
        <v>29.635291548373008</v>
      </c>
      <c r="O44" s="73">
        <f t="shared" si="39"/>
        <v>18.279100240227123</v>
      </c>
      <c r="P44" s="73">
        <f t="shared" si="39"/>
        <v>12.16422799737934</v>
      </c>
      <c r="Q44" s="73">
        <f t="shared" si="39"/>
        <v>6.3114217077964625</v>
      </c>
      <c r="R44" s="73">
        <f t="shared" si="39"/>
        <v>3.8873116400960908</v>
      </c>
      <c r="S44" s="73">
        <f t="shared" si="39"/>
        <v>2.4241100677003713</v>
      </c>
      <c r="T44" s="73">
        <f t="shared" si="39"/>
        <v>1.6160733784669141</v>
      </c>
      <c r="U44" s="73">
        <f t="shared" si="39"/>
        <v>2.09652762611924</v>
      </c>
    </row>
    <row r="45" spans="1:21" ht="14.5" thickBot="1">
      <c r="A45" s="100">
        <v>2013</v>
      </c>
      <c r="B45" s="48">
        <f>SUM(C45:K45)</f>
        <v>4743</v>
      </c>
      <c r="C45" s="48">
        <v>1072</v>
      </c>
      <c r="D45" s="48">
        <v>1396</v>
      </c>
      <c r="E45" s="48">
        <v>902</v>
      </c>
      <c r="F45" s="48">
        <v>588</v>
      </c>
      <c r="G45" s="48">
        <v>292</v>
      </c>
      <c r="H45" s="48">
        <v>183</v>
      </c>
      <c r="I45" s="48">
        <v>112</v>
      </c>
      <c r="J45" s="48">
        <v>80</v>
      </c>
      <c r="K45" s="48">
        <v>118</v>
      </c>
      <c r="L45" s="48">
        <f t="shared" si="39"/>
        <v>100</v>
      </c>
      <c r="M45" s="74">
        <f t="shared" si="39"/>
        <v>22.601728863588445</v>
      </c>
      <c r="N45" s="74">
        <f t="shared" si="39"/>
        <v>29.432848408180476</v>
      </c>
      <c r="O45" s="74">
        <f t="shared" si="39"/>
        <v>19.017499472907442</v>
      </c>
      <c r="P45" s="74">
        <f t="shared" si="39"/>
        <v>12.397216951296647</v>
      </c>
      <c r="Q45" s="74">
        <f t="shared" si="39"/>
        <v>6.1564410710520772</v>
      </c>
      <c r="R45" s="74">
        <f t="shared" si="39"/>
        <v>3.8583175205566098</v>
      </c>
      <c r="S45" s="74">
        <f t="shared" si="39"/>
        <v>2.3613746573898378</v>
      </c>
      <c r="T45" s="74">
        <f t="shared" si="39"/>
        <v>1.686696183849884</v>
      </c>
      <c r="U45" s="74">
        <f t="shared" si="39"/>
        <v>2.487876871178579</v>
      </c>
    </row>
    <row r="46" spans="1:21" ht="14.5" thickBot="1">
      <c r="A46" s="102">
        <v>2015</v>
      </c>
      <c r="B46" s="46">
        <f>SUM(C46:K46)</f>
        <v>4918</v>
      </c>
      <c r="C46" s="46">
        <v>1104</v>
      </c>
      <c r="D46" s="46">
        <v>1428</v>
      </c>
      <c r="E46" s="46">
        <v>945</v>
      </c>
      <c r="F46" s="46">
        <v>610</v>
      </c>
      <c r="G46" s="46">
        <v>317</v>
      </c>
      <c r="H46" s="46">
        <v>187</v>
      </c>
      <c r="I46" s="46">
        <v>107</v>
      </c>
      <c r="J46" s="46">
        <v>92</v>
      </c>
      <c r="K46" s="46">
        <v>128</v>
      </c>
      <c r="L46" s="46">
        <f t="shared" si="39"/>
        <v>100</v>
      </c>
      <c r="M46" s="73">
        <f t="shared" si="39"/>
        <v>22.448149654331029</v>
      </c>
      <c r="N46" s="73">
        <f t="shared" si="39"/>
        <v>29.03619357462383</v>
      </c>
      <c r="O46" s="73">
        <f t="shared" si="39"/>
        <v>19.215128100854006</v>
      </c>
      <c r="P46" s="73">
        <f t="shared" si="39"/>
        <v>12.403416022773484</v>
      </c>
      <c r="Q46" s="73">
        <f t="shared" si="39"/>
        <v>6.4457096380642538</v>
      </c>
      <c r="R46" s="73">
        <f t="shared" si="39"/>
        <v>3.8023586823912159</v>
      </c>
      <c r="S46" s="73">
        <f t="shared" si="39"/>
        <v>2.1756811712078079</v>
      </c>
      <c r="T46" s="73">
        <f t="shared" si="39"/>
        <v>1.8706791378609191</v>
      </c>
      <c r="U46" s="73">
        <f t="shared" si="39"/>
        <v>2.6026840178934525</v>
      </c>
    </row>
    <row r="47" spans="1:21" ht="25" customHeight="1" thickBot="1">
      <c r="A47" s="103" t="s">
        <v>117</v>
      </c>
      <c r="B47" s="104">
        <f>B45-B44</f>
        <v>164</v>
      </c>
      <c r="C47" s="104">
        <f t="shared" ref="C47:K47" si="40">C45-C44</f>
        <v>-8</v>
      </c>
      <c r="D47" s="104">
        <f t="shared" si="40"/>
        <v>39</v>
      </c>
      <c r="E47" s="104">
        <f t="shared" si="40"/>
        <v>65</v>
      </c>
      <c r="F47" s="104">
        <f t="shared" si="40"/>
        <v>31</v>
      </c>
      <c r="G47" s="104">
        <f t="shared" si="40"/>
        <v>3</v>
      </c>
      <c r="H47" s="104">
        <f t="shared" si="40"/>
        <v>5</v>
      </c>
      <c r="I47" s="104">
        <f t="shared" si="40"/>
        <v>1</v>
      </c>
      <c r="J47" s="104">
        <f t="shared" si="40"/>
        <v>6</v>
      </c>
      <c r="K47" s="104">
        <f t="shared" si="40"/>
        <v>22</v>
      </c>
      <c r="L47" s="237" t="s">
        <v>247</v>
      </c>
      <c r="M47" s="196">
        <f t="shared" ref="M47:U47" si="41">M45-M44</f>
        <v>-0.98420693025300565</v>
      </c>
      <c r="N47" s="196">
        <f t="shared" si="41"/>
        <v>-0.20244314019253196</v>
      </c>
      <c r="O47" s="196">
        <f t="shared" si="41"/>
        <v>0.73839923268031882</v>
      </c>
      <c r="P47" s="196">
        <f t="shared" si="41"/>
        <v>0.23298895391730667</v>
      </c>
      <c r="Q47" s="196">
        <f t="shared" si="41"/>
        <v>-0.15498063674438534</v>
      </c>
      <c r="R47" s="196">
        <f t="shared" si="41"/>
        <v>-2.8994119539480945E-2</v>
      </c>
      <c r="S47" s="196">
        <f t="shared" si="41"/>
        <v>-6.2735410310533535E-2</v>
      </c>
      <c r="T47" s="196">
        <f t="shared" si="41"/>
        <v>7.0622805382969833E-2</v>
      </c>
      <c r="U47" s="196">
        <f t="shared" si="41"/>
        <v>0.39134924505933899</v>
      </c>
    </row>
    <row r="48" spans="1:21" ht="25" customHeight="1" thickBot="1">
      <c r="A48" s="101" t="s">
        <v>118</v>
      </c>
      <c r="B48" s="81">
        <f>B46-B45</f>
        <v>175</v>
      </c>
      <c r="C48" s="81">
        <f t="shared" ref="C48:K48" si="42">C46-C45</f>
        <v>32</v>
      </c>
      <c r="D48" s="81">
        <f t="shared" si="42"/>
        <v>32</v>
      </c>
      <c r="E48" s="81">
        <f t="shared" si="42"/>
        <v>43</v>
      </c>
      <c r="F48" s="81">
        <f t="shared" si="42"/>
        <v>22</v>
      </c>
      <c r="G48" s="81">
        <f t="shared" si="42"/>
        <v>25</v>
      </c>
      <c r="H48" s="81">
        <f t="shared" si="42"/>
        <v>4</v>
      </c>
      <c r="I48" s="81">
        <f t="shared" si="42"/>
        <v>-5</v>
      </c>
      <c r="J48" s="81">
        <f t="shared" si="42"/>
        <v>12</v>
      </c>
      <c r="K48" s="81">
        <f t="shared" si="42"/>
        <v>10</v>
      </c>
      <c r="L48" s="46" t="s">
        <v>247</v>
      </c>
      <c r="M48" s="197">
        <f t="shared" ref="M48:U48" si="43">M46-M45</f>
        <v>-0.15357920925741553</v>
      </c>
      <c r="N48" s="197">
        <f t="shared" si="43"/>
        <v>-0.39665483355664577</v>
      </c>
      <c r="O48" s="197">
        <f t="shared" si="43"/>
        <v>0.197628627946564</v>
      </c>
      <c r="P48" s="197">
        <f t="shared" si="43"/>
        <v>6.1990714768374033E-3</v>
      </c>
      <c r="Q48" s="197">
        <f t="shared" si="43"/>
        <v>0.28926856701217663</v>
      </c>
      <c r="R48" s="197">
        <f t="shared" si="43"/>
        <v>-5.5958838165393932E-2</v>
      </c>
      <c r="S48" s="197">
        <f t="shared" si="43"/>
        <v>-0.18569348618202985</v>
      </c>
      <c r="T48" s="197">
        <f t="shared" si="43"/>
        <v>0.18398295401103515</v>
      </c>
      <c r="U48" s="197">
        <f t="shared" si="43"/>
        <v>0.11480714671487346</v>
      </c>
    </row>
    <row r="49" spans="1:21" ht="25" customHeight="1" thickBot="1">
      <c r="A49" s="103" t="s">
        <v>73</v>
      </c>
      <c r="B49" s="104">
        <f>B46-B44</f>
        <v>339</v>
      </c>
      <c r="C49" s="104">
        <f t="shared" ref="C49:K49" si="44">C46-C44</f>
        <v>24</v>
      </c>
      <c r="D49" s="104">
        <f t="shared" si="44"/>
        <v>71</v>
      </c>
      <c r="E49" s="104">
        <f t="shared" si="44"/>
        <v>108</v>
      </c>
      <c r="F49" s="104">
        <f t="shared" si="44"/>
        <v>53</v>
      </c>
      <c r="G49" s="104">
        <f t="shared" si="44"/>
        <v>28</v>
      </c>
      <c r="H49" s="104">
        <f t="shared" si="44"/>
        <v>9</v>
      </c>
      <c r="I49" s="104">
        <f t="shared" si="44"/>
        <v>-4</v>
      </c>
      <c r="J49" s="104">
        <f t="shared" si="44"/>
        <v>18</v>
      </c>
      <c r="K49" s="104">
        <f t="shared" si="44"/>
        <v>32</v>
      </c>
      <c r="L49" s="48" t="s">
        <v>247</v>
      </c>
      <c r="M49" s="196">
        <f t="shared" ref="M49:U49" si="45">M46-M44</f>
        <v>-1.1377861395104212</v>
      </c>
      <c r="N49" s="196">
        <f t="shared" si="45"/>
        <v>-0.59909797374917773</v>
      </c>
      <c r="O49" s="196">
        <f t="shared" si="45"/>
        <v>0.93602786062688281</v>
      </c>
      <c r="P49" s="196">
        <f t="shared" si="45"/>
        <v>0.23918802539414408</v>
      </c>
      <c r="Q49" s="196">
        <f t="shared" si="45"/>
        <v>0.13428793026779129</v>
      </c>
      <c r="R49" s="196">
        <f t="shared" si="45"/>
        <v>-8.4952957704874876E-2</v>
      </c>
      <c r="S49" s="196">
        <f t="shared" si="45"/>
        <v>-0.24842889649256339</v>
      </c>
      <c r="T49" s="196">
        <f t="shared" si="45"/>
        <v>0.25460575939400498</v>
      </c>
      <c r="U49" s="196">
        <f t="shared" si="45"/>
        <v>0.50615639177421246</v>
      </c>
    </row>
    <row r="50" spans="1:21" ht="15" customHeight="1" thickBot="1">
      <c r="A50" s="56"/>
      <c r="B50" s="358" t="s">
        <v>27</v>
      </c>
      <c r="C50" s="358"/>
      <c r="D50" s="358"/>
      <c r="E50" s="358"/>
      <c r="F50" s="358"/>
      <c r="G50" s="358"/>
      <c r="H50" s="358"/>
      <c r="I50" s="358"/>
      <c r="J50" s="358"/>
      <c r="K50" s="358"/>
      <c r="L50" s="359" t="s">
        <v>27</v>
      </c>
      <c r="M50" s="359"/>
      <c r="N50" s="359"/>
      <c r="O50" s="359"/>
      <c r="P50" s="359"/>
      <c r="Q50" s="359"/>
      <c r="R50" s="359"/>
      <c r="S50" s="359"/>
      <c r="T50" s="359"/>
      <c r="U50" s="360"/>
    </row>
    <row r="51" spans="1:21" ht="14.5" thickBot="1">
      <c r="A51" s="102">
        <v>2011</v>
      </c>
      <c r="B51" s="46">
        <f>SUM(C51:K51)</f>
        <v>1302</v>
      </c>
      <c r="C51" s="46">
        <v>149</v>
      </c>
      <c r="D51" s="46">
        <v>317</v>
      </c>
      <c r="E51" s="46">
        <v>332</v>
      </c>
      <c r="F51" s="46">
        <v>225</v>
      </c>
      <c r="G51" s="46">
        <v>144</v>
      </c>
      <c r="H51" s="46">
        <v>63</v>
      </c>
      <c r="I51" s="46">
        <v>29</v>
      </c>
      <c r="J51" s="46">
        <v>14</v>
      </c>
      <c r="K51" s="46">
        <v>29</v>
      </c>
      <c r="L51" s="46">
        <f t="shared" ref="L51:U53" si="46">B51*100/$B51</f>
        <v>100</v>
      </c>
      <c r="M51" s="73">
        <f t="shared" si="46"/>
        <v>11.443932411674346</v>
      </c>
      <c r="N51" s="73">
        <f t="shared" si="46"/>
        <v>24.347158218125958</v>
      </c>
      <c r="O51" s="73">
        <f t="shared" si="46"/>
        <v>25.499231950844855</v>
      </c>
      <c r="P51" s="73">
        <f t="shared" si="46"/>
        <v>17.281105990783409</v>
      </c>
      <c r="Q51" s="73">
        <f t="shared" si="46"/>
        <v>11.059907834101383</v>
      </c>
      <c r="R51" s="73">
        <f t="shared" si="46"/>
        <v>4.838709677419355</v>
      </c>
      <c r="S51" s="73">
        <f t="shared" si="46"/>
        <v>2.2273425499231951</v>
      </c>
      <c r="T51" s="73">
        <f t="shared" si="46"/>
        <v>1.075268817204301</v>
      </c>
      <c r="U51" s="73">
        <f t="shared" si="46"/>
        <v>2.2273425499231951</v>
      </c>
    </row>
    <row r="52" spans="1:21" ht="14.5" thickBot="1">
      <c r="A52" s="100">
        <v>2013</v>
      </c>
      <c r="B52" s="48">
        <f>SUM(C52:K52)</f>
        <v>1370</v>
      </c>
      <c r="C52" s="48">
        <v>147</v>
      </c>
      <c r="D52" s="48">
        <v>349</v>
      </c>
      <c r="E52" s="48">
        <v>353</v>
      </c>
      <c r="F52" s="48">
        <v>247</v>
      </c>
      <c r="G52" s="48">
        <v>135</v>
      </c>
      <c r="H52" s="48">
        <v>66</v>
      </c>
      <c r="I52" s="48">
        <v>27</v>
      </c>
      <c r="J52" s="48">
        <v>13</v>
      </c>
      <c r="K52" s="48">
        <v>33</v>
      </c>
      <c r="L52" s="48">
        <f t="shared" si="46"/>
        <v>100</v>
      </c>
      <c r="M52" s="74">
        <f t="shared" si="46"/>
        <v>10.729927007299271</v>
      </c>
      <c r="N52" s="74">
        <f t="shared" si="46"/>
        <v>25.474452554744527</v>
      </c>
      <c r="O52" s="74">
        <f t="shared" si="46"/>
        <v>25.766423357664234</v>
      </c>
      <c r="P52" s="74">
        <f t="shared" si="46"/>
        <v>18.029197080291972</v>
      </c>
      <c r="Q52" s="74">
        <f t="shared" si="46"/>
        <v>9.8540145985401466</v>
      </c>
      <c r="R52" s="74">
        <f t="shared" si="46"/>
        <v>4.8175182481751824</v>
      </c>
      <c r="S52" s="74">
        <f t="shared" si="46"/>
        <v>1.9708029197080292</v>
      </c>
      <c r="T52" s="74">
        <f t="shared" si="46"/>
        <v>0.94890510948905105</v>
      </c>
      <c r="U52" s="74">
        <f t="shared" si="46"/>
        <v>2.4087591240875912</v>
      </c>
    </row>
    <row r="53" spans="1:21" ht="14.5" thickBot="1">
      <c r="A53" s="102">
        <v>2015</v>
      </c>
      <c r="B53" s="46">
        <f>SUM(C53:K53)</f>
        <v>1446</v>
      </c>
      <c r="C53" s="46">
        <v>161</v>
      </c>
      <c r="D53" s="46">
        <v>356</v>
      </c>
      <c r="E53" s="46">
        <v>375</v>
      </c>
      <c r="F53" s="46">
        <v>263</v>
      </c>
      <c r="G53" s="46">
        <v>139</v>
      </c>
      <c r="H53" s="46">
        <v>70</v>
      </c>
      <c r="I53" s="46">
        <v>25</v>
      </c>
      <c r="J53" s="46">
        <v>17</v>
      </c>
      <c r="K53" s="46">
        <v>40</v>
      </c>
      <c r="L53" s="46">
        <f t="shared" si="46"/>
        <v>100</v>
      </c>
      <c r="M53" s="73">
        <f t="shared" si="46"/>
        <v>11.134163208852005</v>
      </c>
      <c r="N53" s="73">
        <f t="shared" si="46"/>
        <v>24.619640387275243</v>
      </c>
      <c r="O53" s="73">
        <f t="shared" si="46"/>
        <v>25.933609958506224</v>
      </c>
      <c r="P53" s="73">
        <f t="shared" si="46"/>
        <v>18.188105117565698</v>
      </c>
      <c r="Q53" s="73">
        <f t="shared" si="46"/>
        <v>9.6127247579529733</v>
      </c>
      <c r="R53" s="73">
        <f t="shared" si="46"/>
        <v>4.8409405255878282</v>
      </c>
      <c r="S53" s="73">
        <f t="shared" si="46"/>
        <v>1.7289073305670817</v>
      </c>
      <c r="T53" s="73">
        <f t="shared" si="46"/>
        <v>1.1756569847856155</v>
      </c>
      <c r="U53" s="73">
        <f t="shared" si="46"/>
        <v>2.7662517289073305</v>
      </c>
    </row>
    <row r="54" spans="1:21" ht="25" customHeight="1" thickBot="1">
      <c r="A54" s="103" t="s">
        <v>117</v>
      </c>
      <c r="B54" s="104">
        <f>B52-B51</f>
        <v>68</v>
      </c>
      <c r="C54" s="104">
        <f t="shared" ref="C54:K54" si="47">C52-C51</f>
        <v>-2</v>
      </c>
      <c r="D54" s="104">
        <f t="shared" si="47"/>
        <v>32</v>
      </c>
      <c r="E54" s="104">
        <f t="shared" si="47"/>
        <v>21</v>
      </c>
      <c r="F54" s="104">
        <f t="shared" si="47"/>
        <v>22</v>
      </c>
      <c r="G54" s="104">
        <f t="shared" si="47"/>
        <v>-9</v>
      </c>
      <c r="H54" s="104">
        <f t="shared" si="47"/>
        <v>3</v>
      </c>
      <c r="I54" s="104">
        <f t="shared" si="47"/>
        <v>-2</v>
      </c>
      <c r="J54" s="104">
        <f t="shared" si="47"/>
        <v>-1</v>
      </c>
      <c r="K54" s="104">
        <f t="shared" si="47"/>
        <v>4</v>
      </c>
      <c r="L54" s="237" t="s">
        <v>247</v>
      </c>
      <c r="M54" s="196">
        <f t="shared" ref="M54:U54" si="48">M52-M51</f>
        <v>-0.71400540437507587</v>
      </c>
      <c r="N54" s="196">
        <f t="shared" si="48"/>
        <v>1.1272943366185686</v>
      </c>
      <c r="O54" s="196">
        <f t="shared" si="48"/>
        <v>0.26719140681937859</v>
      </c>
      <c r="P54" s="196">
        <f t="shared" si="48"/>
        <v>0.74809108950856285</v>
      </c>
      <c r="Q54" s="196">
        <f t="shared" si="48"/>
        <v>-1.205893235561236</v>
      </c>
      <c r="R54" s="196">
        <f t="shared" si="48"/>
        <v>-2.119142924417261E-2</v>
      </c>
      <c r="S54" s="196">
        <f t="shared" si="48"/>
        <v>-0.2565396302151659</v>
      </c>
      <c r="T54" s="196">
        <f t="shared" si="48"/>
        <v>-0.12636370771524996</v>
      </c>
      <c r="U54" s="196">
        <f t="shared" si="48"/>
        <v>0.18141657416439605</v>
      </c>
    </row>
    <row r="55" spans="1:21" ht="25" customHeight="1" thickBot="1">
      <c r="A55" s="101" t="s">
        <v>118</v>
      </c>
      <c r="B55" s="81">
        <f>B53-B52</f>
        <v>76</v>
      </c>
      <c r="C55" s="81">
        <f t="shared" ref="C55:K55" si="49">C53-C52</f>
        <v>14</v>
      </c>
      <c r="D55" s="81">
        <f t="shared" si="49"/>
        <v>7</v>
      </c>
      <c r="E55" s="81">
        <f t="shared" si="49"/>
        <v>22</v>
      </c>
      <c r="F55" s="81">
        <f t="shared" si="49"/>
        <v>16</v>
      </c>
      <c r="G55" s="81">
        <f t="shared" si="49"/>
        <v>4</v>
      </c>
      <c r="H55" s="81">
        <f t="shared" si="49"/>
        <v>4</v>
      </c>
      <c r="I55" s="81">
        <f t="shared" si="49"/>
        <v>-2</v>
      </c>
      <c r="J55" s="81">
        <f t="shared" si="49"/>
        <v>4</v>
      </c>
      <c r="K55" s="81">
        <f t="shared" si="49"/>
        <v>7</v>
      </c>
      <c r="L55" s="46" t="s">
        <v>247</v>
      </c>
      <c r="M55" s="197">
        <f t="shared" ref="M55:U55" si="50">M53-M52</f>
        <v>0.40423620155273454</v>
      </c>
      <c r="N55" s="197">
        <f t="shared" si="50"/>
        <v>-0.85481216746928368</v>
      </c>
      <c r="O55" s="197">
        <f t="shared" si="50"/>
        <v>0.16718660084199044</v>
      </c>
      <c r="P55" s="197">
        <f t="shared" si="50"/>
        <v>0.15890803727372571</v>
      </c>
      <c r="Q55" s="197">
        <f t="shared" si="50"/>
        <v>-0.24128984058717329</v>
      </c>
      <c r="R55" s="197">
        <f t="shared" si="50"/>
        <v>2.3422277412645798E-2</v>
      </c>
      <c r="S55" s="197">
        <f t="shared" si="50"/>
        <v>-0.24189558914094755</v>
      </c>
      <c r="T55" s="197">
        <f t="shared" si="50"/>
        <v>0.22675187529656449</v>
      </c>
      <c r="U55" s="197">
        <f t="shared" si="50"/>
        <v>0.35749260481973932</v>
      </c>
    </row>
    <row r="56" spans="1:21" ht="25" customHeight="1" thickBot="1">
      <c r="A56" s="103" t="s">
        <v>73</v>
      </c>
      <c r="B56" s="104">
        <f>B53-B51</f>
        <v>144</v>
      </c>
      <c r="C56" s="104">
        <f t="shared" ref="C56:K56" si="51">C53-C51</f>
        <v>12</v>
      </c>
      <c r="D56" s="104">
        <f t="shared" si="51"/>
        <v>39</v>
      </c>
      <c r="E56" s="104">
        <f t="shared" si="51"/>
        <v>43</v>
      </c>
      <c r="F56" s="104">
        <f t="shared" si="51"/>
        <v>38</v>
      </c>
      <c r="G56" s="104">
        <f t="shared" si="51"/>
        <v>-5</v>
      </c>
      <c r="H56" s="104">
        <f t="shared" si="51"/>
        <v>7</v>
      </c>
      <c r="I56" s="104">
        <f t="shared" si="51"/>
        <v>-4</v>
      </c>
      <c r="J56" s="104">
        <f t="shared" si="51"/>
        <v>3</v>
      </c>
      <c r="K56" s="104">
        <f t="shared" si="51"/>
        <v>11</v>
      </c>
      <c r="L56" s="48" t="s">
        <v>247</v>
      </c>
      <c r="M56" s="196">
        <f t="shared" ref="M56:U56" si="52">M53-M51</f>
        <v>-0.30976920282234133</v>
      </c>
      <c r="N56" s="196">
        <f t="shared" si="52"/>
        <v>0.27248216914928491</v>
      </c>
      <c r="O56" s="196">
        <f t="shared" si="52"/>
        <v>0.43437800766136903</v>
      </c>
      <c r="P56" s="196">
        <f t="shared" si="52"/>
        <v>0.90699912678228856</v>
      </c>
      <c r="Q56" s="196">
        <f t="shared" si="52"/>
        <v>-1.4471830761484092</v>
      </c>
      <c r="R56" s="196">
        <f t="shared" si="52"/>
        <v>2.2308481684731873E-3</v>
      </c>
      <c r="S56" s="196">
        <f t="shared" si="52"/>
        <v>-0.49843521935611346</v>
      </c>
      <c r="T56" s="196">
        <f t="shared" si="52"/>
        <v>0.10038816758131452</v>
      </c>
      <c r="U56" s="196">
        <f t="shared" si="52"/>
        <v>0.53890917898413537</v>
      </c>
    </row>
    <row r="57" spans="1:21" ht="15" customHeight="1" thickBot="1">
      <c r="A57" s="56"/>
      <c r="B57" s="358" t="s">
        <v>4</v>
      </c>
      <c r="C57" s="358"/>
      <c r="D57" s="358"/>
      <c r="E57" s="358"/>
      <c r="F57" s="358"/>
      <c r="G57" s="358"/>
      <c r="H57" s="358"/>
      <c r="I57" s="358"/>
      <c r="J57" s="358"/>
      <c r="K57" s="358"/>
      <c r="L57" s="359" t="s">
        <v>4</v>
      </c>
      <c r="M57" s="359"/>
      <c r="N57" s="359"/>
      <c r="O57" s="359"/>
      <c r="P57" s="359"/>
      <c r="Q57" s="359"/>
      <c r="R57" s="359"/>
      <c r="S57" s="359"/>
      <c r="T57" s="359"/>
      <c r="U57" s="360"/>
    </row>
    <row r="58" spans="1:21" ht="14.5" thickBot="1">
      <c r="A58" s="102">
        <v>2011</v>
      </c>
      <c r="B58" s="46">
        <f>SUM(C58:K58)</f>
        <v>8330</v>
      </c>
      <c r="C58" s="46">
        <v>3669</v>
      </c>
      <c r="D58" s="46">
        <v>2289</v>
      </c>
      <c r="E58" s="46">
        <v>1029</v>
      </c>
      <c r="F58" s="46">
        <v>568</v>
      </c>
      <c r="G58" s="46">
        <v>299</v>
      </c>
      <c r="H58" s="46">
        <v>189</v>
      </c>
      <c r="I58" s="46">
        <v>122</v>
      </c>
      <c r="J58" s="46">
        <v>64</v>
      </c>
      <c r="K58" s="46">
        <v>101</v>
      </c>
      <c r="L58" s="46">
        <f t="shared" ref="L58:U60" si="53">B58*100/$B58</f>
        <v>100</v>
      </c>
      <c r="M58" s="73">
        <f t="shared" si="53"/>
        <v>44.045618247298918</v>
      </c>
      <c r="N58" s="73">
        <f t="shared" si="53"/>
        <v>27.478991596638654</v>
      </c>
      <c r="O58" s="73">
        <f t="shared" si="53"/>
        <v>12.352941176470589</v>
      </c>
      <c r="P58" s="73">
        <f t="shared" si="53"/>
        <v>6.8187274909963982</v>
      </c>
      <c r="Q58" s="73">
        <f t="shared" si="53"/>
        <v>3.5894357743097238</v>
      </c>
      <c r="R58" s="73">
        <f t="shared" si="53"/>
        <v>2.26890756302521</v>
      </c>
      <c r="S58" s="73">
        <f t="shared" si="53"/>
        <v>1.4645858343337335</v>
      </c>
      <c r="T58" s="73">
        <f t="shared" si="53"/>
        <v>0.7683073229291717</v>
      </c>
      <c r="U58" s="73">
        <f t="shared" si="53"/>
        <v>1.212484993997599</v>
      </c>
    </row>
    <row r="59" spans="1:21" ht="14.5" thickBot="1">
      <c r="A59" s="100">
        <v>2013</v>
      </c>
      <c r="B59" s="48">
        <f>SUM(C59:K59)</f>
        <v>8911</v>
      </c>
      <c r="C59" s="48">
        <v>3773</v>
      </c>
      <c r="D59" s="48">
        <v>2499</v>
      </c>
      <c r="E59" s="48">
        <v>1144</v>
      </c>
      <c r="F59" s="48">
        <v>637</v>
      </c>
      <c r="G59" s="48">
        <v>319</v>
      </c>
      <c r="H59" s="48">
        <v>193</v>
      </c>
      <c r="I59" s="48">
        <v>147</v>
      </c>
      <c r="J59" s="48">
        <v>85</v>
      </c>
      <c r="K59" s="48">
        <v>114</v>
      </c>
      <c r="L59" s="48">
        <f t="shared" si="53"/>
        <v>100</v>
      </c>
      <c r="M59" s="74">
        <f t="shared" si="53"/>
        <v>42.34092694422624</v>
      </c>
      <c r="N59" s="74">
        <f t="shared" si="53"/>
        <v>28.043990573448546</v>
      </c>
      <c r="O59" s="74">
        <f t="shared" si="53"/>
        <v>12.838065312535068</v>
      </c>
      <c r="P59" s="74">
        <f t="shared" si="53"/>
        <v>7.148468185388845</v>
      </c>
      <c r="Q59" s="74">
        <f t="shared" si="53"/>
        <v>3.5798451352261251</v>
      </c>
      <c r="R59" s="74">
        <f t="shared" si="53"/>
        <v>2.1658624172371228</v>
      </c>
      <c r="S59" s="74">
        <f t="shared" si="53"/>
        <v>1.6496465043205029</v>
      </c>
      <c r="T59" s="74">
        <f t="shared" si="53"/>
        <v>0.95387723038940631</v>
      </c>
      <c r="U59" s="74">
        <f t="shared" si="53"/>
        <v>1.279317697228145</v>
      </c>
    </row>
    <row r="60" spans="1:21" ht="14.5" thickBot="1">
      <c r="A60" s="102">
        <v>2015</v>
      </c>
      <c r="B60" s="46">
        <f>SUM(C60:K60)</f>
        <v>9647</v>
      </c>
      <c r="C60" s="46">
        <v>4019</v>
      </c>
      <c r="D60" s="46">
        <v>2734</v>
      </c>
      <c r="E60" s="46">
        <v>1277</v>
      </c>
      <c r="F60" s="46">
        <v>722</v>
      </c>
      <c r="G60" s="46">
        <v>365</v>
      </c>
      <c r="H60" s="46">
        <v>186</v>
      </c>
      <c r="I60" s="46">
        <v>144</v>
      </c>
      <c r="J60" s="46">
        <v>95</v>
      </c>
      <c r="K60" s="46">
        <v>105</v>
      </c>
      <c r="L60" s="46">
        <f t="shared" si="53"/>
        <v>100</v>
      </c>
      <c r="M60" s="73">
        <f t="shared" si="53"/>
        <v>41.660619881828545</v>
      </c>
      <c r="N60" s="73">
        <f t="shared" si="53"/>
        <v>28.340416709857987</v>
      </c>
      <c r="O60" s="73">
        <f t="shared" si="53"/>
        <v>13.237275837047786</v>
      </c>
      <c r="P60" s="73">
        <f t="shared" si="53"/>
        <v>7.4841919767803464</v>
      </c>
      <c r="Q60" s="73">
        <f t="shared" si="53"/>
        <v>3.7835596558515601</v>
      </c>
      <c r="R60" s="73">
        <f t="shared" si="53"/>
        <v>1.9280605369544936</v>
      </c>
      <c r="S60" s="73">
        <f t="shared" si="53"/>
        <v>1.4926920286099306</v>
      </c>
      <c r="T60" s="73">
        <f t="shared" si="53"/>
        <v>0.98476210220794025</v>
      </c>
      <c r="U60" s="73">
        <f t="shared" si="53"/>
        <v>1.0884212708614076</v>
      </c>
    </row>
    <row r="61" spans="1:21" ht="25" customHeight="1" thickBot="1">
      <c r="A61" s="103" t="s">
        <v>117</v>
      </c>
      <c r="B61" s="104">
        <f>B59-B58</f>
        <v>581</v>
      </c>
      <c r="C61" s="104">
        <f t="shared" ref="C61:K61" si="54">C59-C58</f>
        <v>104</v>
      </c>
      <c r="D61" s="104">
        <f t="shared" si="54"/>
        <v>210</v>
      </c>
      <c r="E61" s="104">
        <f t="shared" si="54"/>
        <v>115</v>
      </c>
      <c r="F61" s="104">
        <f t="shared" si="54"/>
        <v>69</v>
      </c>
      <c r="G61" s="104">
        <f t="shared" si="54"/>
        <v>20</v>
      </c>
      <c r="H61" s="104">
        <f t="shared" si="54"/>
        <v>4</v>
      </c>
      <c r="I61" s="104">
        <f t="shared" si="54"/>
        <v>25</v>
      </c>
      <c r="J61" s="104">
        <f t="shared" si="54"/>
        <v>21</v>
      </c>
      <c r="K61" s="104">
        <f t="shared" si="54"/>
        <v>13</v>
      </c>
      <c r="L61" s="237" t="s">
        <v>247</v>
      </c>
      <c r="M61" s="196">
        <f t="shared" ref="M61:U61" si="55">M59-M58</f>
        <v>-1.7046913030726785</v>
      </c>
      <c r="N61" s="196">
        <f t="shared" si="55"/>
        <v>0.56499897680989264</v>
      </c>
      <c r="O61" s="196">
        <f t="shared" si="55"/>
        <v>0.48512413606447957</v>
      </c>
      <c r="P61" s="196">
        <f t="shared" si="55"/>
        <v>0.3297406943924468</v>
      </c>
      <c r="Q61" s="196">
        <f t="shared" si="55"/>
        <v>-9.5906390835986954E-3</v>
      </c>
      <c r="R61" s="196">
        <f t="shared" si="55"/>
        <v>-0.10304514578808721</v>
      </c>
      <c r="S61" s="196">
        <f t="shared" si="55"/>
        <v>0.1850606699867694</v>
      </c>
      <c r="T61" s="196">
        <f t="shared" si="55"/>
        <v>0.18556990746023461</v>
      </c>
      <c r="U61" s="196">
        <f t="shared" si="55"/>
        <v>6.683270323054602E-2</v>
      </c>
    </row>
    <row r="62" spans="1:21" ht="25" customHeight="1" thickBot="1">
      <c r="A62" s="101" t="s">
        <v>118</v>
      </c>
      <c r="B62" s="81">
        <f>B60-B59</f>
        <v>736</v>
      </c>
      <c r="C62" s="81">
        <f t="shared" ref="C62:K62" si="56">C60-C59</f>
        <v>246</v>
      </c>
      <c r="D62" s="81">
        <f t="shared" si="56"/>
        <v>235</v>
      </c>
      <c r="E62" s="81">
        <f t="shared" si="56"/>
        <v>133</v>
      </c>
      <c r="F62" s="81">
        <f t="shared" si="56"/>
        <v>85</v>
      </c>
      <c r="G62" s="81">
        <f t="shared" si="56"/>
        <v>46</v>
      </c>
      <c r="H62" s="81">
        <f t="shared" si="56"/>
        <v>-7</v>
      </c>
      <c r="I62" s="81">
        <f t="shared" si="56"/>
        <v>-3</v>
      </c>
      <c r="J62" s="81">
        <f t="shared" si="56"/>
        <v>10</v>
      </c>
      <c r="K62" s="81">
        <f t="shared" si="56"/>
        <v>-9</v>
      </c>
      <c r="L62" s="46" t="s">
        <v>247</v>
      </c>
      <c r="M62" s="197">
        <f t="shared" ref="M62:U62" si="57">M60-M59</f>
        <v>-0.68030706239769501</v>
      </c>
      <c r="N62" s="197">
        <f t="shared" si="57"/>
        <v>0.29642613640944049</v>
      </c>
      <c r="O62" s="197">
        <f t="shared" si="57"/>
        <v>0.39921052451271777</v>
      </c>
      <c r="P62" s="197">
        <f t="shared" si="57"/>
        <v>0.33572379139150144</v>
      </c>
      <c r="Q62" s="197">
        <f t="shared" si="57"/>
        <v>0.20371452062543494</v>
      </c>
      <c r="R62" s="197">
        <f t="shared" si="57"/>
        <v>-0.23780188028262916</v>
      </c>
      <c r="S62" s="197">
        <f t="shared" si="57"/>
        <v>-0.15695447571057231</v>
      </c>
      <c r="T62" s="197">
        <f t="shared" si="57"/>
        <v>3.0884871818533943E-2</v>
      </c>
      <c r="U62" s="197">
        <f t="shared" si="57"/>
        <v>-0.19089642636673743</v>
      </c>
    </row>
    <row r="63" spans="1:21" ht="25" customHeight="1" thickBot="1">
      <c r="A63" s="103" t="s">
        <v>73</v>
      </c>
      <c r="B63" s="104">
        <f>B60-B58</f>
        <v>1317</v>
      </c>
      <c r="C63" s="104">
        <f t="shared" ref="C63:K63" si="58">C60-C58</f>
        <v>350</v>
      </c>
      <c r="D63" s="104">
        <f t="shared" si="58"/>
        <v>445</v>
      </c>
      <c r="E63" s="104">
        <f t="shared" si="58"/>
        <v>248</v>
      </c>
      <c r="F63" s="104">
        <f t="shared" si="58"/>
        <v>154</v>
      </c>
      <c r="G63" s="104">
        <f t="shared" si="58"/>
        <v>66</v>
      </c>
      <c r="H63" s="104">
        <f t="shared" si="58"/>
        <v>-3</v>
      </c>
      <c r="I63" s="104">
        <f t="shared" si="58"/>
        <v>22</v>
      </c>
      <c r="J63" s="104">
        <f t="shared" si="58"/>
        <v>31</v>
      </c>
      <c r="K63" s="104">
        <f t="shared" si="58"/>
        <v>4</v>
      </c>
      <c r="L63" s="48" t="s">
        <v>247</v>
      </c>
      <c r="M63" s="196">
        <f t="shared" ref="M63:U63" si="59">M60-M58</f>
        <v>-2.3849983654703735</v>
      </c>
      <c r="N63" s="196">
        <f t="shared" si="59"/>
        <v>0.86142511321933313</v>
      </c>
      <c r="O63" s="196">
        <f t="shared" si="59"/>
        <v>0.88433466057719734</v>
      </c>
      <c r="P63" s="196">
        <f t="shared" si="59"/>
        <v>0.66546448578394823</v>
      </c>
      <c r="Q63" s="196">
        <f t="shared" si="59"/>
        <v>0.19412388154183624</v>
      </c>
      <c r="R63" s="196">
        <f t="shared" si="59"/>
        <v>-0.34084702607071637</v>
      </c>
      <c r="S63" s="196">
        <f t="shared" si="59"/>
        <v>2.8106194276197094E-2</v>
      </c>
      <c r="T63" s="196">
        <f t="shared" si="59"/>
        <v>0.21645477927876855</v>
      </c>
      <c r="U63" s="196">
        <f t="shared" si="59"/>
        <v>-0.12406372313619141</v>
      </c>
    </row>
    <row r="64" spans="1:21" s="64" customFormat="1" ht="20" customHeight="1">
      <c r="A64" s="357" t="s">
        <v>305</v>
      </c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</row>
    <row r="65" spans="1:11">
      <c r="A65" s="225"/>
      <c r="B65" s="225"/>
      <c r="C65" s="225"/>
      <c r="D65" s="225"/>
      <c r="E65" s="225"/>
      <c r="F65" s="225"/>
      <c r="G65" s="225"/>
      <c r="H65" s="225"/>
      <c r="I65" s="225"/>
      <c r="J65" s="225"/>
      <c r="K65" s="225"/>
    </row>
  </sheetData>
  <mergeCells count="25">
    <mergeCell ref="L5:L6"/>
    <mergeCell ref="M5:U5"/>
    <mergeCell ref="L8:U8"/>
    <mergeCell ref="A5:A6"/>
    <mergeCell ref="B5:B6"/>
    <mergeCell ref="C5:K5"/>
    <mergeCell ref="B8:K8"/>
    <mergeCell ref="A7:A8"/>
    <mergeCell ref="B15:K15"/>
    <mergeCell ref="B7:K7"/>
    <mergeCell ref="L7:U7"/>
    <mergeCell ref="L29:U29"/>
    <mergeCell ref="L36:U36"/>
    <mergeCell ref="L15:U15"/>
    <mergeCell ref="A64:U64"/>
    <mergeCell ref="B22:K22"/>
    <mergeCell ref="B29:K29"/>
    <mergeCell ref="B36:K36"/>
    <mergeCell ref="B43:K43"/>
    <mergeCell ref="B50:K50"/>
    <mergeCell ref="B57:K57"/>
    <mergeCell ref="L43:U43"/>
    <mergeCell ref="L50:U50"/>
    <mergeCell ref="L57:U57"/>
    <mergeCell ref="L22:U22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D9" sqref="D9"/>
    </sheetView>
  </sheetViews>
  <sheetFormatPr baseColWidth="10" defaultColWidth="10.81640625" defaultRowHeight="11.5"/>
  <cols>
    <col min="1" max="1" width="24.54296875" style="2" customWidth="1"/>
    <col min="2" max="2" width="10.81640625" style="2"/>
    <col min="3" max="5" width="13.6328125" style="2" customWidth="1"/>
    <col min="6" max="6" width="10.81640625" style="2"/>
    <col min="7" max="9" width="13.6328125" style="2" customWidth="1"/>
    <col min="10" max="10" width="10.81640625" style="2"/>
    <col min="11" max="13" width="13.6328125" style="2" customWidth="1"/>
    <col min="14" max="16384" width="10.81640625" style="2"/>
  </cols>
  <sheetData>
    <row r="1" spans="1:13" s="40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200</v>
      </c>
    </row>
    <row r="4" spans="1:13" s="64" customFormat="1" ht="14.5" customHeight="1">
      <c r="A4" s="127"/>
    </row>
    <row r="5" spans="1:13" s="125" customFormat="1" ht="20" customHeight="1">
      <c r="A5" s="342" t="s">
        <v>29</v>
      </c>
      <c r="B5" s="342">
        <v>2011</v>
      </c>
      <c r="C5" s="342"/>
      <c r="D5" s="342"/>
      <c r="E5" s="342"/>
      <c r="F5" s="342">
        <v>2015</v>
      </c>
      <c r="G5" s="342"/>
      <c r="H5" s="342"/>
      <c r="I5" s="342"/>
      <c r="J5" s="342" t="s">
        <v>59</v>
      </c>
      <c r="K5" s="342"/>
      <c r="L5" s="342"/>
      <c r="M5" s="342"/>
    </row>
    <row r="6" spans="1:13" s="127" customFormat="1" ht="20" customHeight="1">
      <c r="A6" s="342"/>
      <c r="B6" s="342" t="s">
        <v>2</v>
      </c>
      <c r="C6" s="342" t="s">
        <v>99</v>
      </c>
      <c r="D6" s="342"/>
      <c r="E6" s="342"/>
      <c r="F6" s="342" t="s">
        <v>2</v>
      </c>
      <c r="G6" s="342" t="s">
        <v>99</v>
      </c>
      <c r="H6" s="342"/>
      <c r="I6" s="342"/>
      <c r="J6" s="342" t="s">
        <v>2</v>
      </c>
      <c r="K6" s="342" t="s">
        <v>99</v>
      </c>
      <c r="L6" s="342"/>
      <c r="M6" s="342"/>
    </row>
    <row r="7" spans="1:13" s="127" customFormat="1" ht="20" customHeight="1">
      <c r="A7" s="342"/>
      <c r="B7" s="422"/>
      <c r="C7" s="332" t="s">
        <v>100</v>
      </c>
      <c r="D7" s="332" t="s">
        <v>101</v>
      </c>
      <c r="E7" s="332" t="s">
        <v>58</v>
      </c>
      <c r="F7" s="422"/>
      <c r="G7" s="332" t="s">
        <v>100</v>
      </c>
      <c r="H7" s="332" t="s">
        <v>101</v>
      </c>
      <c r="I7" s="332" t="s">
        <v>58</v>
      </c>
      <c r="J7" s="422"/>
      <c r="K7" s="332" t="s">
        <v>100</v>
      </c>
      <c r="L7" s="332" t="s">
        <v>101</v>
      </c>
      <c r="M7" s="332" t="s">
        <v>58</v>
      </c>
    </row>
    <row r="8" spans="1:13" ht="15" customHeight="1">
      <c r="A8" s="57"/>
      <c r="B8" s="481" t="s">
        <v>5</v>
      </c>
      <c r="C8" s="481"/>
      <c r="D8" s="481"/>
      <c r="E8" s="481"/>
      <c r="F8" s="481" t="s">
        <v>5</v>
      </c>
      <c r="G8" s="481"/>
      <c r="H8" s="481"/>
      <c r="I8" s="481"/>
      <c r="J8" s="481" t="s">
        <v>5</v>
      </c>
      <c r="K8" s="481"/>
      <c r="L8" s="481"/>
      <c r="M8" s="481"/>
    </row>
    <row r="9" spans="1:13" ht="14.5" customHeight="1">
      <c r="A9" s="7" t="s">
        <v>10</v>
      </c>
      <c r="B9" s="320">
        <f>SUM(B11:B20,B22:B27)</f>
        <v>51484</v>
      </c>
      <c r="C9" s="320">
        <f t="shared" ref="C9:M9" si="0">SUM(C11:C20,C22:C27)</f>
        <v>23656</v>
      </c>
      <c r="D9" s="320">
        <f t="shared" si="0"/>
        <v>21012</v>
      </c>
      <c r="E9" s="320">
        <f t="shared" si="0"/>
        <v>6816</v>
      </c>
      <c r="F9" s="320">
        <f t="shared" si="0"/>
        <v>54536</v>
      </c>
      <c r="G9" s="320">
        <f t="shared" si="0"/>
        <v>24934</v>
      </c>
      <c r="H9" s="320">
        <f t="shared" si="0"/>
        <v>22039</v>
      </c>
      <c r="I9" s="320">
        <f t="shared" si="0"/>
        <v>7563</v>
      </c>
      <c r="J9" s="330">
        <f t="shared" si="0"/>
        <v>3052</v>
      </c>
      <c r="K9" s="330">
        <f t="shared" si="0"/>
        <v>1278</v>
      </c>
      <c r="L9" s="330">
        <f t="shared" si="0"/>
        <v>1027</v>
      </c>
      <c r="M9" s="330">
        <f t="shared" si="0"/>
        <v>747</v>
      </c>
    </row>
    <row r="10" spans="1:13" ht="14.5" customHeight="1">
      <c r="A10" s="44" t="s">
        <v>30</v>
      </c>
      <c r="B10" s="10">
        <f>SUM(B11:B20)</f>
        <v>40881</v>
      </c>
      <c r="C10" s="10">
        <f t="shared" ref="C10:M10" si="1">SUM(C11:C20)</f>
        <v>19687</v>
      </c>
      <c r="D10" s="10">
        <f t="shared" si="1"/>
        <v>17434</v>
      </c>
      <c r="E10" s="10">
        <f t="shared" si="1"/>
        <v>3760</v>
      </c>
      <c r="F10" s="10">
        <f t="shared" si="1"/>
        <v>43289</v>
      </c>
      <c r="G10" s="10">
        <f t="shared" si="1"/>
        <v>20894</v>
      </c>
      <c r="H10" s="10">
        <f t="shared" si="1"/>
        <v>18229</v>
      </c>
      <c r="I10" s="10">
        <f t="shared" si="1"/>
        <v>4166</v>
      </c>
      <c r="J10" s="34">
        <f t="shared" si="1"/>
        <v>2408</v>
      </c>
      <c r="K10" s="34">
        <f t="shared" si="1"/>
        <v>1207</v>
      </c>
      <c r="L10" s="34">
        <f t="shared" si="1"/>
        <v>795</v>
      </c>
      <c r="M10" s="34">
        <f t="shared" si="1"/>
        <v>406</v>
      </c>
    </row>
    <row r="11" spans="1:13" ht="14.5" customHeight="1">
      <c r="A11" s="68" t="s">
        <v>11</v>
      </c>
      <c r="B11" s="12">
        <f t="shared" ref="B11:B20" si="2">SUM(C11:E11)</f>
        <v>1681</v>
      </c>
      <c r="C11" s="12">
        <v>836</v>
      </c>
      <c r="D11" s="12">
        <v>597</v>
      </c>
      <c r="E11" s="12">
        <v>248</v>
      </c>
      <c r="F11" s="12">
        <f t="shared" ref="F11:F20" si="3">SUM(G11:I11)</f>
        <v>1765</v>
      </c>
      <c r="G11" s="12">
        <v>841</v>
      </c>
      <c r="H11" s="12">
        <v>652</v>
      </c>
      <c r="I11" s="12">
        <v>272</v>
      </c>
      <c r="J11" s="33">
        <f t="shared" ref="J11:J20" si="4">SUM(K11:M11)</f>
        <v>84</v>
      </c>
      <c r="K11" s="33">
        <f>G11-C11</f>
        <v>5</v>
      </c>
      <c r="L11" s="33">
        <f>H11-D11</f>
        <v>55</v>
      </c>
      <c r="M11" s="33">
        <f>I11-E11</f>
        <v>24</v>
      </c>
    </row>
    <row r="12" spans="1:13" ht="14.5" customHeight="1">
      <c r="A12" s="69" t="s">
        <v>12</v>
      </c>
      <c r="B12" s="10">
        <f t="shared" si="2"/>
        <v>1054</v>
      </c>
      <c r="C12" s="10">
        <v>455</v>
      </c>
      <c r="D12" s="10">
        <v>350</v>
      </c>
      <c r="E12" s="10">
        <v>249</v>
      </c>
      <c r="F12" s="10">
        <f t="shared" si="3"/>
        <v>1048</v>
      </c>
      <c r="G12" s="10">
        <v>443</v>
      </c>
      <c r="H12" s="10">
        <v>365</v>
      </c>
      <c r="I12" s="10">
        <v>240</v>
      </c>
      <c r="J12" s="34">
        <f t="shared" si="4"/>
        <v>-6</v>
      </c>
      <c r="K12" s="170">
        <f t="shared" ref="K12:M20" si="5">G12-C12</f>
        <v>-12</v>
      </c>
      <c r="L12" s="170">
        <f t="shared" si="5"/>
        <v>15</v>
      </c>
      <c r="M12" s="170">
        <f t="shared" si="5"/>
        <v>-9</v>
      </c>
    </row>
    <row r="13" spans="1:13" ht="14.5" customHeight="1">
      <c r="A13" s="68" t="s">
        <v>13</v>
      </c>
      <c r="B13" s="12">
        <f t="shared" si="2"/>
        <v>4687</v>
      </c>
      <c r="C13" s="12">
        <v>2286</v>
      </c>
      <c r="D13" s="12">
        <v>1635</v>
      </c>
      <c r="E13" s="12">
        <v>766</v>
      </c>
      <c r="F13" s="12">
        <f t="shared" si="3"/>
        <v>5119</v>
      </c>
      <c r="G13" s="12">
        <v>2623</v>
      </c>
      <c r="H13" s="12">
        <v>1770</v>
      </c>
      <c r="I13" s="12">
        <v>726</v>
      </c>
      <c r="J13" s="33">
        <f t="shared" si="4"/>
        <v>432</v>
      </c>
      <c r="K13" s="33">
        <f t="shared" si="5"/>
        <v>337</v>
      </c>
      <c r="L13" s="33">
        <f t="shared" si="5"/>
        <v>135</v>
      </c>
      <c r="M13" s="33">
        <f t="shared" si="5"/>
        <v>-40</v>
      </c>
    </row>
    <row r="14" spans="1:13" ht="14.5" customHeight="1">
      <c r="A14" s="69" t="s">
        <v>14</v>
      </c>
      <c r="B14" s="10">
        <f t="shared" si="2"/>
        <v>428</v>
      </c>
      <c r="C14" s="10">
        <v>240</v>
      </c>
      <c r="D14" s="10">
        <v>119</v>
      </c>
      <c r="E14" s="10">
        <v>69</v>
      </c>
      <c r="F14" s="10">
        <f t="shared" si="3"/>
        <v>435</v>
      </c>
      <c r="G14" s="10">
        <v>234</v>
      </c>
      <c r="H14" s="10">
        <v>113</v>
      </c>
      <c r="I14" s="10">
        <v>88</v>
      </c>
      <c r="J14" s="34">
        <f t="shared" si="4"/>
        <v>7</v>
      </c>
      <c r="K14" s="170">
        <f t="shared" si="5"/>
        <v>-6</v>
      </c>
      <c r="L14" s="170">
        <f t="shared" si="5"/>
        <v>-6</v>
      </c>
      <c r="M14" s="170">
        <f t="shared" si="5"/>
        <v>19</v>
      </c>
    </row>
    <row r="15" spans="1:13" ht="14.5" customHeight="1">
      <c r="A15" s="68" t="s">
        <v>15</v>
      </c>
      <c r="B15" s="12">
        <f t="shared" si="2"/>
        <v>9486</v>
      </c>
      <c r="C15" s="12">
        <v>3900</v>
      </c>
      <c r="D15" s="12">
        <v>5162</v>
      </c>
      <c r="E15" s="12">
        <v>424</v>
      </c>
      <c r="F15" s="12">
        <f t="shared" si="3"/>
        <v>9876</v>
      </c>
      <c r="G15" s="12">
        <v>4042</v>
      </c>
      <c r="H15" s="12">
        <v>5317</v>
      </c>
      <c r="I15" s="12">
        <v>517</v>
      </c>
      <c r="J15" s="33">
        <f t="shared" si="4"/>
        <v>390</v>
      </c>
      <c r="K15" s="33">
        <f t="shared" si="5"/>
        <v>142</v>
      </c>
      <c r="L15" s="33">
        <f t="shared" si="5"/>
        <v>155</v>
      </c>
      <c r="M15" s="33">
        <f t="shared" si="5"/>
        <v>93</v>
      </c>
    </row>
    <row r="16" spans="1:13" ht="14.5" customHeight="1">
      <c r="A16" s="69" t="s">
        <v>16</v>
      </c>
      <c r="B16" s="10">
        <f t="shared" si="2"/>
        <v>3950</v>
      </c>
      <c r="C16" s="10">
        <v>1693</v>
      </c>
      <c r="D16" s="10">
        <v>1811</v>
      </c>
      <c r="E16" s="10">
        <v>446</v>
      </c>
      <c r="F16" s="10">
        <f t="shared" si="3"/>
        <v>4193</v>
      </c>
      <c r="G16" s="10">
        <v>1811</v>
      </c>
      <c r="H16" s="10">
        <v>1877</v>
      </c>
      <c r="I16" s="10">
        <v>505</v>
      </c>
      <c r="J16" s="34">
        <f t="shared" si="4"/>
        <v>243</v>
      </c>
      <c r="K16" s="34">
        <f t="shared" si="5"/>
        <v>118</v>
      </c>
      <c r="L16" s="34">
        <f t="shared" si="5"/>
        <v>66</v>
      </c>
      <c r="M16" s="34">
        <f t="shared" si="5"/>
        <v>59</v>
      </c>
    </row>
    <row r="17" spans="1:13" ht="14.5" customHeight="1">
      <c r="A17" s="68" t="s">
        <v>17</v>
      </c>
      <c r="B17" s="12">
        <f t="shared" si="2"/>
        <v>2429</v>
      </c>
      <c r="C17" s="12">
        <v>1062</v>
      </c>
      <c r="D17" s="12">
        <v>1137</v>
      </c>
      <c r="E17" s="12">
        <v>230</v>
      </c>
      <c r="F17" s="12">
        <f t="shared" si="3"/>
        <v>2495</v>
      </c>
      <c r="G17" s="12">
        <v>1048</v>
      </c>
      <c r="H17" s="12">
        <v>1177</v>
      </c>
      <c r="I17" s="12">
        <v>270</v>
      </c>
      <c r="J17" s="33">
        <f t="shared" si="4"/>
        <v>66</v>
      </c>
      <c r="K17" s="33">
        <f t="shared" si="5"/>
        <v>-14</v>
      </c>
      <c r="L17" s="33">
        <f t="shared" si="5"/>
        <v>40</v>
      </c>
      <c r="M17" s="33">
        <f t="shared" si="5"/>
        <v>40</v>
      </c>
    </row>
    <row r="18" spans="1:13" ht="14.5" customHeight="1">
      <c r="A18" s="69" t="s">
        <v>18</v>
      </c>
      <c r="B18" s="10">
        <f t="shared" si="2"/>
        <v>8244</v>
      </c>
      <c r="C18" s="10">
        <v>4989</v>
      </c>
      <c r="D18" s="10">
        <v>2877</v>
      </c>
      <c r="E18" s="10">
        <v>378</v>
      </c>
      <c r="F18" s="10">
        <f t="shared" si="3"/>
        <v>8710</v>
      </c>
      <c r="G18" s="10">
        <v>5266</v>
      </c>
      <c r="H18" s="10">
        <v>3045</v>
      </c>
      <c r="I18" s="10">
        <v>399</v>
      </c>
      <c r="J18" s="34">
        <f t="shared" si="4"/>
        <v>466</v>
      </c>
      <c r="K18" s="34">
        <f t="shared" si="5"/>
        <v>277</v>
      </c>
      <c r="L18" s="34">
        <f t="shared" si="5"/>
        <v>168</v>
      </c>
      <c r="M18" s="34">
        <f t="shared" si="5"/>
        <v>21</v>
      </c>
    </row>
    <row r="19" spans="1:13" ht="14.5" customHeight="1">
      <c r="A19" s="68" t="s">
        <v>19</v>
      </c>
      <c r="B19" s="12">
        <f t="shared" si="2"/>
        <v>8453</v>
      </c>
      <c r="C19" s="12">
        <v>4074</v>
      </c>
      <c r="D19" s="12">
        <v>3499</v>
      </c>
      <c r="E19" s="12">
        <v>880</v>
      </c>
      <c r="F19" s="12">
        <f t="shared" si="3"/>
        <v>9166</v>
      </c>
      <c r="G19" s="12">
        <v>4438</v>
      </c>
      <c r="H19" s="12">
        <v>3660</v>
      </c>
      <c r="I19" s="12">
        <v>1068</v>
      </c>
      <c r="J19" s="33">
        <f t="shared" si="4"/>
        <v>713</v>
      </c>
      <c r="K19" s="33">
        <f t="shared" si="5"/>
        <v>364</v>
      </c>
      <c r="L19" s="33">
        <f t="shared" si="5"/>
        <v>161</v>
      </c>
      <c r="M19" s="33">
        <f t="shared" si="5"/>
        <v>188</v>
      </c>
    </row>
    <row r="20" spans="1:13" ht="14.5" customHeight="1">
      <c r="A20" s="69" t="s">
        <v>20</v>
      </c>
      <c r="B20" s="10">
        <f t="shared" si="2"/>
        <v>469</v>
      </c>
      <c r="C20" s="10">
        <v>152</v>
      </c>
      <c r="D20" s="10">
        <v>247</v>
      </c>
      <c r="E20" s="10">
        <v>70</v>
      </c>
      <c r="F20" s="10">
        <f t="shared" si="3"/>
        <v>482</v>
      </c>
      <c r="G20" s="10">
        <v>148</v>
      </c>
      <c r="H20" s="10">
        <v>253</v>
      </c>
      <c r="I20" s="10">
        <v>81</v>
      </c>
      <c r="J20" s="34">
        <f t="shared" si="4"/>
        <v>13</v>
      </c>
      <c r="K20" s="34">
        <f t="shared" si="5"/>
        <v>-4</v>
      </c>
      <c r="L20" s="34">
        <f t="shared" si="5"/>
        <v>6</v>
      </c>
      <c r="M20" s="34">
        <f t="shared" si="5"/>
        <v>11</v>
      </c>
    </row>
    <row r="21" spans="1:13" ht="14.5" customHeight="1">
      <c r="A21" s="43" t="s">
        <v>31</v>
      </c>
      <c r="B21" s="12">
        <f>SUM(B22:B27)</f>
        <v>10603</v>
      </c>
      <c r="C21" s="12">
        <f t="shared" ref="C21:M21" si="6">SUM(C22:C27)</f>
        <v>3969</v>
      </c>
      <c r="D21" s="12">
        <f t="shared" si="6"/>
        <v>3578</v>
      </c>
      <c r="E21" s="12">
        <f t="shared" si="6"/>
        <v>3056</v>
      </c>
      <c r="F21" s="12">
        <f t="shared" si="6"/>
        <v>11247</v>
      </c>
      <c r="G21" s="12">
        <f t="shared" si="6"/>
        <v>4040</v>
      </c>
      <c r="H21" s="12">
        <f t="shared" si="6"/>
        <v>3810</v>
      </c>
      <c r="I21" s="12">
        <f t="shared" si="6"/>
        <v>3397</v>
      </c>
      <c r="J21" s="33">
        <f t="shared" si="6"/>
        <v>644</v>
      </c>
      <c r="K21" s="33">
        <f t="shared" si="6"/>
        <v>71</v>
      </c>
      <c r="L21" s="33">
        <f t="shared" si="6"/>
        <v>232</v>
      </c>
      <c r="M21" s="33">
        <f t="shared" si="6"/>
        <v>341</v>
      </c>
    </row>
    <row r="22" spans="1:13" ht="14.5" customHeight="1">
      <c r="A22" s="69" t="s">
        <v>21</v>
      </c>
      <c r="B22" s="10">
        <f t="shared" ref="B22:B27" si="7">SUM(C22:E22)</f>
        <v>1977</v>
      </c>
      <c r="C22" s="10">
        <v>1052</v>
      </c>
      <c r="D22" s="10">
        <v>484</v>
      </c>
      <c r="E22" s="10">
        <v>441</v>
      </c>
      <c r="F22" s="10">
        <f t="shared" ref="F22:F27" si="8">SUM(G22:I22)</f>
        <v>2356</v>
      </c>
      <c r="G22" s="10">
        <v>1289</v>
      </c>
      <c r="H22" s="10">
        <v>559</v>
      </c>
      <c r="I22" s="10">
        <v>508</v>
      </c>
      <c r="J22" s="34">
        <f t="shared" ref="J22:J27" si="9">SUM(K22:M22)</f>
        <v>379</v>
      </c>
      <c r="K22" s="34">
        <f t="shared" ref="K22:K27" si="10">G22-C22</f>
        <v>237</v>
      </c>
      <c r="L22" s="34">
        <f t="shared" ref="L22:L27" si="11">H22-D22</f>
        <v>75</v>
      </c>
      <c r="M22" s="34">
        <f t="shared" ref="M22:M27" si="12">I22-E22</f>
        <v>67</v>
      </c>
    </row>
    <row r="23" spans="1:13" ht="14.5" customHeight="1">
      <c r="A23" s="68" t="s">
        <v>22</v>
      </c>
      <c r="B23" s="12">
        <f t="shared" si="7"/>
        <v>1768</v>
      </c>
      <c r="C23" s="12">
        <v>677</v>
      </c>
      <c r="D23" s="12">
        <v>534</v>
      </c>
      <c r="E23" s="12">
        <v>557</v>
      </c>
      <c r="F23" s="12">
        <f t="shared" si="8"/>
        <v>1842</v>
      </c>
      <c r="G23" s="12">
        <v>652</v>
      </c>
      <c r="H23" s="12">
        <v>554</v>
      </c>
      <c r="I23" s="12">
        <v>636</v>
      </c>
      <c r="J23" s="33">
        <f t="shared" si="9"/>
        <v>74</v>
      </c>
      <c r="K23" s="33">
        <f t="shared" si="10"/>
        <v>-25</v>
      </c>
      <c r="L23" s="33">
        <f t="shared" si="11"/>
        <v>20</v>
      </c>
      <c r="M23" s="33">
        <f t="shared" si="12"/>
        <v>79</v>
      </c>
    </row>
    <row r="24" spans="1:13" ht="14.5" customHeight="1">
      <c r="A24" s="69" t="s">
        <v>32</v>
      </c>
      <c r="B24" s="10">
        <f t="shared" si="7"/>
        <v>1040</v>
      </c>
      <c r="C24" s="10">
        <v>389</v>
      </c>
      <c r="D24" s="10">
        <v>314</v>
      </c>
      <c r="E24" s="10">
        <v>337</v>
      </c>
      <c r="F24" s="10">
        <f t="shared" si="8"/>
        <v>1065</v>
      </c>
      <c r="G24" s="10">
        <v>368</v>
      </c>
      <c r="H24" s="10">
        <v>328</v>
      </c>
      <c r="I24" s="10">
        <v>369</v>
      </c>
      <c r="J24" s="34">
        <f t="shared" si="9"/>
        <v>25</v>
      </c>
      <c r="K24" s="34">
        <f t="shared" si="10"/>
        <v>-21</v>
      </c>
      <c r="L24" s="34">
        <f t="shared" si="11"/>
        <v>14</v>
      </c>
      <c r="M24" s="34">
        <f t="shared" si="12"/>
        <v>32</v>
      </c>
    </row>
    <row r="25" spans="1:13" ht="14.5" customHeight="1">
      <c r="A25" s="68" t="s">
        <v>23</v>
      </c>
      <c r="B25" s="12">
        <f t="shared" si="7"/>
        <v>2780</v>
      </c>
      <c r="C25" s="12">
        <v>660</v>
      </c>
      <c r="D25" s="12">
        <v>1086</v>
      </c>
      <c r="E25" s="12">
        <v>1034</v>
      </c>
      <c r="F25" s="12">
        <f t="shared" si="8"/>
        <v>2894</v>
      </c>
      <c r="G25" s="12">
        <v>607</v>
      </c>
      <c r="H25" s="12">
        <v>1145</v>
      </c>
      <c r="I25" s="12">
        <v>1142</v>
      </c>
      <c r="J25" s="33">
        <f t="shared" si="9"/>
        <v>114</v>
      </c>
      <c r="K25" s="33">
        <f t="shared" si="10"/>
        <v>-53</v>
      </c>
      <c r="L25" s="33">
        <f t="shared" si="11"/>
        <v>59</v>
      </c>
      <c r="M25" s="33">
        <f t="shared" si="12"/>
        <v>108</v>
      </c>
    </row>
    <row r="26" spans="1:13" ht="14.5" customHeight="1">
      <c r="A26" s="69" t="s">
        <v>24</v>
      </c>
      <c r="B26" s="10">
        <f t="shared" si="7"/>
        <v>1724</v>
      </c>
      <c r="C26" s="10">
        <v>572</v>
      </c>
      <c r="D26" s="10">
        <v>696</v>
      </c>
      <c r="E26" s="10">
        <v>456</v>
      </c>
      <c r="F26" s="10">
        <f t="shared" si="8"/>
        <v>1774</v>
      </c>
      <c r="G26" s="10">
        <v>561</v>
      </c>
      <c r="H26" s="10">
        <v>729</v>
      </c>
      <c r="I26" s="10">
        <v>484</v>
      </c>
      <c r="J26" s="34">
        <f t="shared" si="9"/>
        <v>50</v>
      </c>
      <c r="K26" s="34">
        <f t="shared" si="10"/>
        <v>-11</v>
      </c>
      <c r="L26" s="34">
        <f t="shared" si="11"/>
        <v>33</v>
      </c>
      <c r="M26" s="34">
        <f t="shared" si="12"/>
        <v>28</v>
      </c>
    </row>
    <row r="27" spans="1:13" ht="14.5" customHeight="1">
      <c r="A27" s="68" t="s">
        <v>25</v>
      </c>
      <c r="B27" s="12">
        <f t="shared" si="7"/>
        <v>1314</v>
      </c>
      <c r="C27" s="12">
        <v>619</v>
      </c>
      <c r="D27" s="12">
        <v>464</v>
      </c>
      <c r="E27" s="12">
        <v>231</v>
      </c>
      <c r="F27" s="12">
        <f t="shared" si="8"/>
        <v>1316</v>
      </c>
      <c r="G27" s="12">
        <v>563</v>
      </c>
      <c r="H27" s="12">
        <v>495</v>
      </c>
      <c r="I27" s="12">
        <v>258</v>
      </c>
      <c r="J27" s="33">
        <f t="shared" si="9"/>
        <v>2</v>
      </c>
      <c r="K27" s="33">
        <f t="shared" si="10"/>
        <v>-56</v>
      </c>
      <c r="L27" s="33">
        <f t="shared" si="11"/>
        <v>31</v>
      </c>
      <c r="M27" s="33">
        <f t="shared" si="12"/>
        <v>27</v>
      </c>
    </row>
    <row r="28" spans="1:13" ht="14.5" customHeight="1">
      <c r="A28" s="52"/>
      <c r="B28" s="336" t="s">
        <v>95</v>
      </c>
      <c r="C28" s="336"/>
      <c r="D28" s="336"/>
      <c r="E28" s="336"/>
      <c r="F28" s="336" t="s">
        <v>95</v>
      </c>
      <c r="G28" s="336"/>
      <c r="H28" s="336"/>
      <c r="I28" s="336"/>
      <c r="J28" s="336" t="s">
        <v>115</v>
      </c>
      <c r="K28" s="336"/>
      <c r="L28" s="336"/>
      <c r="M28" s="336"/>
    </row>
    <row r="29" spans="1:13" ht="14.5" customHeight="1">
      <c r="A29" s="7" t="s">
        <v>10</v>
      </c>
      <c r="B29" s="168">
        <f>B9*100/$B9</f>
        <v>100</v>
      </c>
      <c r="C29" s="75">
        <f>C9*100/$B9</f>
        <v>45.948255768782538</v>
      </c>
      <c r="D29" s="75">
        <f>D9*100/$B9</f>
        <v>40.812679667469503</v>
      </c>
      <c r="E29" s="75">
        <f>E9*100/$B9</f>
        <v>13.239064563747961</v>
      </c>
      <c r="F29" s="168">
        <f>F9*100/$F9</f>
        <v>100</v>
      </c>
      <c r="G29" s="75">
        <f>G9*100/$F9</f>
        <v>45.720258178084201</v>
      </c>
      <c r="H29" s="75">
        <f>H9*100/$F9</f>
        <v>40.411838051929003</v>
      </c>
      <c r="I29" s="75">
        <f>I9*100/$F9</f>
        <v>13.867903769986798</v>
      </c>
      <c r="J29" s="168" t="s">
        <v>247</v>
      </c>
      <c r="K29" s="31">
        <f t="shared" ref="K29:K45" si="13">G29-C29</f>
        <v>-0.22799759069833669</v>
      </c>
      <c r="L29" s="31">
        <f t="shared" ref="L29:M44" si="14">H29-D29</f>
        <v>-0.40084161554050013</v>
      </c>
      <c r="M29" s="31">
        <f t="shared" si="14"/>
        <v>0.62883920623883682</v>
      </c>
    </row>
    <row r="30" spans="1:13" ht="14.5" customHeight="1">
      <c r="A30" s="44" t="s">
        <v>30</v>
      </c>
      <c r="B30" s="169">
        <f t="shared" ref="B30:E45" si="15">B10*100/$B10</f>
        <v>100</v>
      </c>
      <c r="C30" s="76">
        <f t="shared" si="15"/>
        <v>48.156845478339569</v>
      </c>
      <c r="D30" s="76">
        <f t="shared" si="15"/>
        <v>42.645727844230819</v>
      </c>
      <c r="E30" s="76">
        <f t="shared" si="15"/>
        <v>9.197426677429613</v>
      </c>
      <c r="F30" s="169">
        <f t="shared" ref="F30:I45" si="16">F10*100/$F10</f>
        <v>100</v>
      </c>
      <c r="G30" s="76">
        <f t="shared" si="16"/>
        <v>48.266303217907549</v>
      </c>
      <c r="H30" s="76">
        <f t="shared" si="16"/>
        <v>42.110004851116912</v>
      </c>
      <c r="I30" s="76">
        <f t="shared" si="16"/>
        <v>9.6236919309755358</v>
      </c>
      <c r="J30" s="169" t="s">
        <v>247</v>
      </c>
      <c r="K30" s="32">
        <f t="shared" si="13"/>
        <v>0.10945773956797922</v>
      </c>
      <c r="L30" s="32">
        <f t="shared" si="14"/>
        <v>-0.53572299311390736</v>
      </c>
      <c r="M30" s="32">
        <f t="shared" si="14"/>
        <v>0.42626525354592282</v>
      </c>
    </row>
    <row r="31" spans="1:13" ht="14.5" customHeight="1">
      <c r="A31" s="68" t="s">
        <v>11</v>
      </c>
      <c r="B31" s="168">
        <f>B11*100/$B11</f>
        <v>100</v>
      </c>
      <c r="C31" s="75">
        <f t="shared" si="15"/>
        <v>49.732302201070794</v>
      </c>
      <c r="D31" s="75">
        <f t="shared" si="15"/>
        <v>35.514574657941701</v>
      </c>
      <c r="E31" s="75">
        <f t="shared" si="15"/>
        <v>14.753123140987508</v>
      </c>
      <c r="F31" s="168">
        <f t="shared" si="16"/>
        <v>100</v>
      </c>
      <c r="G31" s="75">
        <f t="shared" si="16"/>
        <v>47.648725212464591</v>
      </c>
      <c r="H31" s="75">
        <f t="shared" si="16"/>
        <v>36.940509915014161</v>
      </c>
      <c r="I31" s="75">
        <f t="shared" si="16"/>
        <v>15.410764872521247</v>
      </c>
      <c r="J31" s="168" t="s">
        <v>247</v>
      </c>
      <c r="K31" s="31">
        <f t="shared" si="13"/>
        <v>-2.0835769886062039</v>
      </c>
      <c r="L31" s="31">
        <f t="shared" si="14"/>
        <v>1.4259352570724602</v>
      </c>
      <c r="M31" s="31">
        <f t="shared" si="14"/>
        <v>0.65764173153373839</v>
      </c>
    </row>
    <row r="32" spans="1:13" ht="14.5" customHeight="1">
      <c r="A32" s="69" t="s">
        <v>12</v>
      </c>
      <c r="B32" s="169">
        <f t="shared" si="15"/>
        <v>100</v>
      </c>
      <c r="C32" s="76">
        <f t="shared" si="15"/>
        <v>43.168880455407972</v>
      </c>
      <c r="D32" s="76">
        <f t="shared" si="15"/>
        <v>33.206831119544589</v>
      </c>
      <c r="E32" s="76">
        <f t="shared" si="15"/>
        <v>23.624288425047439</v>
      </c>
      <c r="F32" s="169">
        <f t="shared" si="16"/>
        <v>100</v>
      </c>
      <c r="G32" s="76">
        <f t="shared" si="16"/>
        <v>42.270992366412216</v>
      </c>
      <c r="H32" s="76">
        <f t="shared" si="16"/>
        <v>34.828244274809158</v>
      </c>
      <c r="I32" s="76">
        <f t="shared" si="16"/>
        <v>22.900763358778626</v>
      </c>
      <c r="J32" s="169" t="s">
        <v>247</v>
      </c>
      <c r="K32" s="32">
        <f t="shared" si="13"/>
        <v>-0.89788808899575656</v>
      </c>
      <c r="L32" s="32">
        <f t="shared" ref="L32:M35" si="17">H32-D32</f>
        <v>1.6214131552645696</v>
      </c>
      <c r="M32" s="32">
        <f t="shared" si="17"/>
        <v>-0.72352506626881308</v>
      </c>
    </row>
    <row r="33" spans="1:13" ht="14.5" customHeight="1">
      <c r="A33" s="68" t="s">
        <v>13</v>
      </c>
      <c r="B33" s="168">
        <f t="shared" si="15"/>
        <v>100</v>
      </c>
      <c r="C33" s="75">
        <f t="shared" si="15"/>
        <v>48.773202474930656</v>
      </c>
      <c r="D33" s="75">
        <f t="shared" si="15"/>
        <v>34.883720930232556</v>
      </c>
      <c r="E33" s="75">
        <f t="shared" si="15"/>
        <v>16.343076594836784</v>
      </c>
      <c r="F33" s="168">
        <f t="shared" si="16"/>
        <v>100</v>
      </c>
      <c r="G33" s="75">
        <f t="shared" si="16"/>
        <v>51.240476655596794</v>
      </c>
      <c r="H33" s="75">
        <f t="shared" si="16"/>
        <v>34.577065833170543</v>
      </c>
      <c r="I33" s="75">
        <f t="shared" si="16"/>
        <v>14.182457511232663</v>
      </c>
      <c r="J33" s="168" t="s">
        <v>247</v>
      </c>
      <c r="K33" s="31">
        <f t="shared" si="13"/>
        <v>2.4672741806661378</v>
      </c>
      <c r="L33" s="31">
        <f t="shared" si="17"/>
        <v>-0.30665509706201277</v>
      </c>
      <c r="M33" s="31">
        <f t="shared" si="17"/>
        <v>-2.1606190836041215</v>
      </c>
    </row>
    <row r="34" spans="1:13" ht="14.5" customHeight="1">
      <c r="A34" s="69" t="s">
        <v>14</v>
      </c>
      <c r="B34" s="169">
        <f t="shared" si="15"/>
        <v>100</v>
      </c>
      <c r="C34" s="76">
        <f t="shared" si="15"/>
        <v>56.074766355140184</v>
      </c>
      <c r="D34" s="76">
        <f t="shared" si="15"/>
        <v>27.803738317757009</v>
      </c>
      <c r="E34" s="76">
        <f t="shared" si="15"/>
        <v>16.121495327102803</v>
      </c>
      <c r="F34" s="169">
        <f t="shared" si="16"/>
        <v>100</v>
      </c>
      <c r="G34" s="76">
        <f t="shared" si="16"/>
        <v>53.793103448275865</v>
      </c>
      <c r="H34" s="76">
        <f t="shared" si="16"/>
        <v>25.977011494252874</v>
      </c>
      <c r="I34" s="76">
        <f t="shared" si="16"/>
        <v>20.229885057471265</v>
      </c>
      <c r="J34" s="169" t="s">
        <v>247</v>
      </c>
      <c r="K34" s="32">
        <f t="shared" si="13"/>
        <v>-2.2816629068643195</v>
      </c>
      <c r="L34" s="32">
        <f t="shared" si="17"/>
        <v>-1.826726823504135</v>
      </c>
      <c r="M34" s="32">
        <f t="shared" si="17"/>
        <v>4.1083897303684616</v>
      </c>
    </row>
    <row r="35" spans="1:13" ht="14.5" customHeight="1">
      <c r="A35" s="68" t="s">
        <v>15</v>
      </c>
      <c r="B35" s="168">
        <f t="shared" si="15"/>
        <v>100</v>
      </c>
      <c r="C35" s="75">
        <f t="shared" si="15"/>
        <v>41.11321948134092</v>
      </c>
      <c r="D35" s="75">
        <f t="shared" si="15"/>
        <v>54.417035631456883</v>
      </c>
      <c r="E35" s="75">
        <f t="shared" si="15"/>
        <v>4.469744887202193</v>
      </c>
      <c r="F35" s="168">
        <f t="shared" si="16"/>
        <v>100</v>
      </c>
      <c r="G35" s="75">
        <f t="shared" si="16"/>
        <v>40.927501012555688</v>
      </c>
      <c r="H35" s="75">
        <f t="shared" si="16"/>
        <v>53.837586067233701</v>
      </c>
      <c r="I35" s="75">
        <f t="shared" si="16"/>
        <v>5.2349129202106113</v>
      </c>
      <c r="J35" s="168" t="s">
        <v>247</v>
      </c>
      <c r="K35" s="31">
        <f t="shared" si="13"/>
        <v>-0.18571846878523246</v>
      </c>
      <c r="L35" s="31">
        <f t="shared" si="17"/>
        <v>-0.57944956422318228</v>
      </c>
      <c r="M35" s="31">
        <f t="shared" si="17"/>
        <v>0.76516803300841829</v>
      </c>
    </row>
    <row r="36" spans="1:13" ht="14.5" customHeight="1">
      <c r="A36" s="69" t="s">
        <v>16</v>
      </c>
      <c r="B36" s="169">
        <f t="shared" si="15"/>
        <v>100</v>
      </c>
      <c r="C36" s="76">
        <f t="shared" si="15"/>
        <v>42.860759493670884</v>
      </c>
      <c r="D36" s="76">
        <f t="shared" si="15"/>
        <v>45.848101265822784</v>
      </c>
      <c r="E36" s="76">
        <f t="shared" si="15"/>
        <v>11.291139240506329</v>
      </c>
      <c r="F36" s="169">
        <f t="shared" si="16"/>
        <v>100</v>
      </c>
      <c r="G36" s="76">
        <f t="shared" si="16"/>
        <v>43.191032673503457</v>
      </c>
      <c r="H36" s="76">
        <f t="shared" si="16"/>
        <v>44.765084664917723</v>
      </c>
      <c r="I36" s="76">
        <f t="shared" si="16"/>
        <v>12.043882661578822</v>
      </c>
      <c r="J36" s="169" t="s">
        <v>247</v>
      </c>
      <c r="K36" s="32">
        <f t="shared" si="13"/>
        <v>0.33027317983257376</v>
      </c>
      <c r="L36" s="32">
        <f t="shared" si="14"/>
        <v>-1.0830166009050615</v>
      </c>
      <c r="M36" s="32">
        <f t="shared" si="14"/>
        <v>0.75274342107249304</v>
      </c>
    </row>
    <row r="37" spans="1:13" ht="14.5" customHeight="1">
      <c r="A37" s="68" t="s">
        <v>17</v>
      </c>
      <c r="B37" s="168">
        <f t="shared" si="15"/>
        <v>100</v>
      </c>
      <c r="C37" s="75">
        <f t="shared" si="15"/>
        <v>43.721696171263893</v>
      </c>
      <c r="D37" s="75">
        <f t="shared" si="15"/>
        <v>46.809386578839032</v>
      </c>
      <c r="E37" s="75">
        <f t="shared" si="15"/>
        <v>9.4689172498970766</v>
      </c>
      <c r="F37" s="168">
        <f t="shared" si="16"/>
        <v>100</v>
      </c>
      <c r="G37" s="75">
        <f t="shared" si="16"/>
        <v>42.004008016032067</v>
      </c>
      <c r="H37" s="75">
        <f t="shared" si="16"/>
        <v>47.174348697394791</v>
      </c>
      <c r="I37" s="75">
        <f t="shared" si="16"/>
        <v>10.821643286573146</v>
      </c>
      <c r="J37" s="168" t="s">
        <v>247</v>
      </c>
      <c r="K37" s="31">
        <f t="shared" si="13"/>
        <v>-1.7176881552318264</v>
      </c>
      <c r="L37" s="31">
        <f t="shared" si="14"/>
        <v>0.36496211855575922</v>
      </c>
      <c r="M37" s="31">
        <f t="shared" si="14"/>
        <v>1.3527260366760689</v>
      </c>
    </row>
    <row r="38" spans="1:13" ht="14.5" customHeight="1">
      <c r="A38" s="69" t="s">
        <v>18</v>
      </c>
      <c r="B38" s="169">
        <f t="shared" si="15"/>
        <v>100</v>
      </c>
      <c r="C38" s="76">
        <f t="shared" si="15"/>
        <v>60.516739446870453</v>
      </c>
      <c r="D38" s="76">
        <f t="shared" si="15"/>
        <v>34.898107714701602</v>
      </c>
      <c r="E38" s="76">
        <f t="shared" si="15"/>
        <v>4.5851528384279474</v>
      </c>
      <c r="F38" s="169">
        <f t="shared" si="16"/>
        <v>100</v>
      </c>
      <c r="G38" s="76">
        <f t="shared" si="16"/>
        <v>60.459242250287026</v>
      </c>
      <c r="H38" s="76">
        <f t="shared" si="16"/>
        <v>34.959816303099885</v>
      </c>
      <c r="I38" s="76">
        <f t="shared" si="16"/>
        <v>4.580941446613088</v>
      </c>
      <c r="J38" s="169" t="s">
        <v>247</v>
      </c>
      <c r="K38" s="32">
        <f t="shared" si="13"/>
        <v>-5.7497196583426557E-2</v>
      </c>
      <c r="L38" s="32">
        <f t="shared" si="14"/>
        <v>6.1708588398282416E-2</v>
      </c>
      <c r="M38" s="32">
        <f t="shared" si="14"/>
        <v>-4.2113918148594109E-3</v>
      </c>
    </row>
    <row r="39" spans="1:13" ht="14.5" customHeight="1">
      <c r="A39" s="68" t="s">
        <v>19</v>
      </c>
      <c r="B39" s="168">
        <f t="shared" si="15"/>
        <v>100</v>
      </c>
      <c r="C39" s="75">
        <f t="shared" si="15"/>
        <v>48.195906778658461</v>
      </c>
      <c r="D39" s="75">
        <f t="shared" si="15"/>
        <v>41.393588075239563</v>
      </c>
      <c r="E39" s="75">
        <f t="shared" si="15"/>
        <v>10.410505146101976</v>
      </c>
      <c r="F39" s="168">
        <f t="shared" si="16"/>
        <v>100</v>
      </c>
      <c r="G39" s="75">
        <f t="shared" si="16"/>
        <v>48.418066768492253</v>
      </c>
      <c r="H39" s="75">
        <f t="shared" si="16"/>
        <v>39.930176740126555</v>
      </c>
      <c r="I39" s="75">
        <f t="shared" si="16"/>
        <v>11.651756491381191</v>
      </c>
      <c r="J39" s="168" t="s">
        <v>247</v>
      </c>
      <c r="K39" s="31">
        <f t="shared" si="13"/>
        <v>0.22215998983379137</v>
      </c>
      <c r="L39" s="31">
        <f t="shared" si="14"/>
        <v>-1.4634113351130082</v>
      </c>
      <c r="M39" s="31">
        <f t="shared" si="14"/>
        <v>1.2412513452792151</v>
      </c>
    </row>
    <row r="40" spans="1:13" ht="14.5" customHeight="1">
      <c r="A40" s="69" t="s">
        <v>20</v>
      </c>
      <c r="B40" s="169">
        <f t="shared" si="15"/>
        <v>100</v>
      </c>
      <c r="C40" s="76">
        <f t="shared" si="15"/>
        <v>32.40938166311301</v>
      </c>
      <c r="D40" s="76">
        <f t="shared" si="15"/>
        <v>52.665245202558637</v>
      </c>
      <c r="E40" s="76">
        <f t="shared" si="15"/>
        <v>14.925373134328359</v>
      </c>
      <c r="F40" s="169">
        <f t="shared" si="16"/>
        <v>100</v>
      </c>
      <c r="G40" s="76">
        <f t="shared" si="16"/>
        <v>30.70539419087137</v>
      </c>
      <c r="H40" s="76">
        <f t="shared" si="16"/>
        <v>52.489626556016596</v>
      </c>
      <c r="I40" s="76">
        <f t="shared" si="16"/>
        <v>16.804979253112034</v>
      </c>
      <c r="J40" s="169" t="s">
        <v>247</v>
      </c>
      <c r="K40" s="32">
        <f t="shared" si="13"/>
        <v>-1.7039874722416393</v>
      </c>
      <c r="L40" s="32">
        <f t="shared" si="14"/>
        <v>-0.17561864654204129</v>
      </c>
      <c r="M40" s="32">
        <f t="shared" si="14"/>
        <v>1.8796061187836752</v>
      </c>
    </row>
    <row r="41" spans="1:13" ht="14.5" customHeight="1">
      <c r="A41" s="43" t="s">
        <v>31</v>
      </c>
      <c r="B41" s="168">
        <f t="shared" si="15"/>
        <v>100</v>
      </c>
      <c r="C41" s="75">
        <f t="shared" si="15"/>
        <v>37.432802037159291</v>
      </c>
      <c r="D41" s="75">
        <f t="shared" si="15"/>
        <v>33.745166462321983</v>
      </c>
      <c r="E41" s="75">
        <f t="shared" si="15"/>
        <v>28.822031500518722</v>
      </c>
      <c r="F41" s="168">
        <f t="shared" si="16"/>
        <v>100</v>
      </c>
      <c r="G41" s="75">
        <f t="shared" si="16"/>
        <v>35.920689961767586</v>
      </c>
      <c r="H41" s="75">
        <f t="shared" si="16"/>
        <v>33.875700186716458</v>
      </c>
      <c r="I41" s="75">
        <f t="shared" si="16"/>
        <v>30.20360985151596</v>
      </c>
      <c r="J41" s="168" t="s">
        <v>247</v>
      </c>
      <c r="K41" s="31">
        <f t="shared" si="13"/>
        <v>-1.5121120753917054</v>
      </c>
      <c r="L41" s="31">
        <f t="shared" si="14"/>
        <v>0.13053372439447486</v>
      </c>
      <c r="M41" s="31">
        <f t="shared" si="14"/>
        <v>1.3815783509972377</v>
      </c>
    </row>
    <row r="42" spans="1:13" ht="14.5" customHeight="1">
      <c r="A42" s="69" t="s">
        <v>21</v>
      </c>
      <c r="B42" s="169">
        <f t="shared" si="15"/>
        <v>100</v>
      </c>
      <c r="C42" s="76">
        <f t="shared" si="15"/>
        <v>53.211937278705108</v>
      </c>
      <c r="D42" s="76">
        <f t="shared" si="15"/>
        <v>24.481537683358624</v>
      </c>
      <c r="E42" s="76">
        <f t="shared" si="15"/>
        <v>22.306525037936268</v>
      </c>
      <c r="F42" s="169">
        <f t="shared" si="16"/>
        <v>100</v>
      </c>
      <c r="G42" s="76">
        <f t="shared" si="16"/>
        <v>54.711375212224105</v>
      </c>
      <c r="H42" s="76">
        <f t="shared" si="16"/>
        <v>23.726655348047537</v>
      </c>
      <c r="I42" s="76">
        <f t="shared" si="16"/>
        <v>21.561969439728355</v>
      </c>
      <c r="J42" s="169" t="s">
        <v>247</v>
      </c>
      <c r="K42" s="32">
        <f t="shared" si="13"/>
        <v>1.4994379335189976</v>
      </c>
      <c r="L42" s="32">
        <f t="shared" si="14"/>
        <v>-0.75488233531108762</v>
      </c>
      <c r="M42" s="32">
        <f t="shared" si="14"/>
        <v>-0.7445555982079135</v>
      </c>
    </row>
    <row r="43" spans="1:13" ht="14.5" customHeight="1">
      <c r="A43" s="68" t="s">
        <v>22</v>
      </c>
      <c r="B43" s="168">
        <f t="shared" si="15"/>
        <v>100</v>
      </c>
      <c r="C43" s="75">
        <f t="shared" si="15"/>
        <v>38.29185520361991</v>
      </c>
      <c r="D43" s="75">
        <f t="shared" si="15"/>
        <v>30.203619909502262</v>
      </c>
      <c r="E43" s="75">
        <f t="shared" si="15"/>
        <v>31.504524886877828</v>
      </c>
      <c r="F43" s="168">
        <f t="shared" si="16"/>
        <v>100</v>
      </c>
      <c r="G43" s="75">
        <f t="shared" si="16"/>
        <v>35.39630836047774</v>
      </c>
      <c r="H43" s="75">
        <f t="shared" si="16"/>
        <v>30.076004343105321</v>
      </c>
      <c r="I43" s="75">
        <f t="shared" si="16"/>
        <v>34.527687296416936</v>
      </c>
      <c r="J43" s="168" t="s">
        <v>247</v>
      </c>
      <c r="K43" s="31">
        <f t="shared" si="13"/>
        <v>-2.8955468431421707</v>
      </c>
      <c r="L43" s="31">
        <f t="shared" si="14"/>
        <v>-0.12761556639694049</v>
      </c>
      <c r="M43" s="31">
        <f t="shared" si="14"/>
        <v>3.0231624095391076</v>
      </c>
    </row>
    <row r="44" spans="1:13" ht="14.5" customHeight="1">
      <c r="A44" s="69" t="s">
        <v>32</v>
      </c>
      <c r="B44" s="169">
        <f t="shared" si="15"/>
        <v>100</v>
      </c>
      <c r="C44" s="76">
        <f t="shared" si="15"/>
        <v>37.403846153846153</v>
      </c>
      <c r="D44" s="76">
        <f t="shared" si="15"/>
        <v>30.192307692307693</v>
      </c>
      <c r="E44" s="76">
        <f t="shared" si="15"/>
        <v>32.403846153846153</v>
      </c>
      <c r="F44" s="169">
        <f t="shared" si="16"/>
        <v>100</v>
      </c>
      <c r="G44" s="76">
        <f t="shared" si="16"/>
        <v>34.55399061032864</v>
      </c>
      <c r="H44" s="76">
        <f t="shared" si="16"/>
        <v>30.7981220657277</v>
      </c>
      <c r="I44" s="76">
        <f t="shared" si="16"/>
        <v>34.647887323943664</v>
      </c>
      <c r="J44" s="169" t="s">
        <v>247</v>
      </c>
      <c r="K44" s="32">
        <f t="shared" si="13"/>
        <v>-2.8498555435175135</v>
      </c>
      <c r="L44" s="32">
        <f>H44-D44</f>
        <v>0.60581437342000655</v>
      </c>
      <c r="M44" s="32">
        <f t="shared" si="14"/>
        <v>2.2440411700975105</v>
      </c>
    </row>
    <row r="45" spans="1:13" ht="14.5" customHeight="1">
      <c r="A45" s="68" t="s">
        <v>23</v>
      </c>
      <c r="B45" s="168">
        <f t="shared" si="15"/>
        <v>100</v>
      </c>
      <c r="C45" s="75">
        <f t="shared" si="15"/>
        <v>23.741007194244606</v>
      </c>
      <c r="D45" s="75">
        <f t="shared" si="15"/>
        <v>39.064748201438846</v>
      </c>
      <c r="E45" s="75">
        <f t="shared" si="15"/>
        <v>37.194244604316545</v>
      </c>
      <c r="F45" s="168">
        <f t="shared" si="16"/>
        <v>100</v>
      </c>
      <c r="G45" s="75">
        <f t="shared" si="16"/>
        <v>20.974429854872149</v>
      </c>
      <c r="H45" s="75">
        <f t="shared" si="16"/>
        <v>39.564616447823084</v>
      </c>
      <c r="I45" s="75">
        <f t="shared" si="16"/>
        <v>39.460953697304767</v>
      </c>
      <c r="J45" s="168" t="s">
        <v>247</v>
      </c>
      <c r="K45" s="31">
        <f t="shared" si="13"/>
        <v>-2.7665773393724571</v>
      </c>
      <c r="L45" s="31">
        <f>H45-D45</f>
        <v>0.49986824638423855</v>
      </c>
      <c r="M45" s="31">
        <f>I45-E45</f>
        <v>2.2667090929882221</v>
      </c>
    </row>
    <row r="46" spans="1:13" ht="14.5" customHeight="1">
      <c r="A46" s="69" t="s">
        <v>24</v>
      </c>
      <c r="B46" s="169">
        <f t="shared" ref="B46:E47" si="18">B26*100/$B26</f>
        <v>100</v>
      </c>
      <c r="C46" s="76">
        <f t="shared" si="18"/>
        <v>33.178654292343388</v>
      </c>
      <c r="D46" s="76">
        <f t="shared" si="18"/>
        <v>40.37122969837587</v>
      </c>
      <c r="E46" s="76">
        <f t="shared" si="18"/>
        <v>26.450116009280741</v>
      </c>
      <c r="F46" s="169">
        <f t="shared" ref="F46:I47" si="19">F26*100/$F26</f>
        <v>100</v>
      </c>
      <c r="G46" s="76">
        <f t="shared" si="19"/>
        <v>31.623449830890642</v>
      </c>
      <c r="H46" s="76">
        <f t="shared" si="19"/>
        <v>41.093573844419389</v>
      </c>
      <c r="I46" s="76">
        <f t="shared" si="19"/>
        <v>27.282976324689965</v>
      </c>
      <c r="J46" s="169" t="s">
        <v>247</v>
      </c>
      <c r="K46" s="32">
        <f t="shared" ref="K46:M47" si="20">G46-C46</f>
        <v>-1.555204461452746</v>
      </c>
      <c r="L46" s="32">
        <f t="shared" si="20"/>
        <v>0.72234414604351826</v>
      </c>
      <c r="M46" s="32">
        <f t="shared" si="20"/>
        <v>0.83286031540922423</v>
      </c>
    </row>
    <row r="47" spans="1:13" ht="14.5" customHeight="1">
      <c r="A47" s="68" t="s">
        <v>25</v>
      </c>
      <c r="B47" s="168">
        <f t="shared" si="18"/>
        <v>100</v>
      </c>
      <c r="C47" s="75">
        <f t="shared" si="18"/>
        <v>47.108066971080667</v>
      </c>
      <c r="D47" s="75">
        <f t="shared" si="18"/>
        <v>35.312024353120243</v>
      </c>
      <c r="E47" s="75">
        <f t="shared" si="18"/>
        <v>17.579908675799086</v>
      </c>
      <c r="F47" s="168">
        <f t="shared" si="19"/>
        <v>100</v>
      </c>
      <c r="G47" s="75">
        <f t="shared" si="19"/>
        <v>42.781155015197569</v>
      </c>
      <c r="H47" s="75">
        <f t="shared" si="19"/>
        <v>37.61398176291793</v>
      </c>
      <c r="I47" s="75">
        <f t="shared" si="19"/>
        <v>19.6048632218845</v>
      </c>
      <c r="J47" s="168" t="s">
        <v>247</v>
      </c>
      <c r="K47" s="31">
        <f t="shared" si="20"/>
        <v>-4.326911955883098</v>
      </c>
      <c r="L47" s="31">
        <f t="shared" si="20"/>
        <v>2.3019574097976871</v>
      </c>
      <c r="M47" s="31">
        <f t="shared" si="20"/>
        <v>2.0249545460854144</v>
      </c>
    </row>
    <row r="48" spans="1:13" s="64" customFormat="1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</sheetData>
  <mergeCells count="17">
    <mergeCell ref="B28:E28"/>
    <mergeCell ref="A48:M48"/>
    <mergeCell ref="F28:I28"/>
    <mergeCell ref="J28:M28"/>
    <mergeCell ref="B8:E8"/>
    <mergeCell ref="F8:I8"/>
    <mergeCell ref="A5:A7"/>
    <mergeCell ref="F5:I5"/>
    <mergeCell ref="F6:F7"/>
    <mergeCell ref="G6:I6"/>
    <mergeCell ref="J8:M8"/>
    <mergeCell ref="J5:M5"/>
    <mergeCell ref="J6:J7"/>
    <mergeCell ref="K6:M6"/>
    <mergeCell ref="C6:E6"/>
    <mergeCell ref="B6:B7"/>
    <mergeCell ref="B5:E5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J3" sqref="J3"/>
    </sheetView>
  </sheetViews>
  <sheetFormatPr baseColWidth="10" defaultColWidth="10.81640625" defaultRowHeight="11.5"/>
  <cols>
    <col min="1" max="1" width="24.54296875" style="2" customWidth="1"/>
    <col min="2" max="2" width="10.81640625" style="2"/>
    <col min="3" max="5" width="13.6328125" style="2" customWidth="1"/>
    <col min="6" max="6" width="10.81640625" style="2"/>
    <col min="7" max="9" width="13.6328125" style="2" customWidth="1"/>
    <col min="10" max="10" width="10.81640625" style="2"/>
    <col min="11" max="13" width="13.6328125" style="2" customWidth="1"/>
    <col min="14" max="16384" width="10.81640625" style="2"/>
  </cols>
  <sheetData>
    <row r="1" spans="1:13" s="40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201</v>
      </c>
    </row>
    <row r="4" spans="1:13" s="64" customFormat="1" ht="14.5" customHeight="1">
      <c r="A4" s="127"/>
    </row>
    <row r="5" spans="1:13" s="125" customFormat="1" ht="20" customHeight="1">
      <c r="A5" s="342" t="s">
        <v>29</v>
      </c>
      <c r="B5" s="342">
        <v>2011</v>
      </c>
      <c r="C5" s="342"/>
      <c r="D5" s="342"/>
      <c r="E5" s="342"/>
      <c r="F5" s="342">
        <v>2015</v>
      </c>
      <c r="G5" s="342"/>
      <c r="H5" s="342"/>
      <c r="I5" s="342"/>
      <c r="J5" s="342" t="s">
        <v>59</v>
      </c>
      <c r="K5" s="342"/>
      <c r="L5" s="342"/>
      <c r="M5" s="342"/>
    </row>
    <row r="6" spans="1:13" s="127" customFormat="1" ht="20" customHeight="1">
      <c r="A6" s="342"/>
      <c r="B6" s="342" t="s">
        <v>2</v>
      </c>
      <c r="C6" s="342" t="s">
        <v>99</v>
      </c>
      <c r="D6" s="342"/>
      <c r="E6" s="342"/>
      <c r="F6" s="342" t="s">
        <v>2</v>
      </c>
      <c r="G6" s="342" t="s">
        <v>99</v>
      </c>
      <c r="H6" s="342"/>
      <c r="I6" s="342"/>
      <c r="J6" s="342" t="s">
        <v>2</v>
      </c>
      <c r="K6" s="342" t="s">
        <v>99</v>
      </c>
      <c r="L6" s="342"/>
      <c r="M6" s="342"/>
    </row>
    <row r="7" spans="1:13" s="127" customFormat="1" ht="20" customHeight="1">
      <c r="A7" s="342"/>
      <c r="B7" s="422"/>
      <c r="C7" s="332" t="s">
        <v>100</v>
      </c>
      <c r="D7" s="332" t="s">
        <v>101</v>
      </c>
      <c r="E7" s="332" t="s">
        <v>58</v>
      </c>
      <c r="F7" s="422"/>
      <c r="G7" s="332" t="s">
        <v>100</v>
      </c>
      <c r="H7" s="332" t="s">
        <v>101</v>
      </c>
      <c r="I7" s="332" t="s">
        <v>58</v>
      </c>
      <c r="J7" s="422"/>
      <c r="K7" s="332" t="s">
        <v>100</v>
      </c>
      <c r="L7" s="332" t="s">
        <v>101</v>
      </c>
      <c r="M7" s="332" t="s">
        <v>58</v>
      </c>
    </row>
    <row r="8" spans="1:13" ht="15" customHeight="1">
      <c r="A8" s="57"/>
      <c r="B8" s="368" t="s">
        <v>5</v>
      </c>
      <c r="C8" s="368"/>
      <c r="D8" s="368"/>
      <c r="E8" s="368"/>
      <c r="F8" s="368" t="s">
        <v>5</v>
      </c>
      <c r="G8" s="368"/>
      <c r="H8" s="368"/>
      <c r="I8" s="368"/>
      <c r="J8" s="368" t="s">
        <v>5</v>
      </c>
      <c r="K8" s="368"/>
      <c r="L8" s="368"/>
      <c r="M8" s="368"/>
    </row>
    <row r="9" spans="1:13" ht="14.5" customHeight="1">
      <c r="A9" s="7" t="s">
        <v>10</v>
      </c>
      <c r="B9" s="12">
        <f>SUM(B11:B20,B22:B27)</f>
        <v>17106</v>
      </c>
      <c r="C9" s="12">
        <v>7096</v>
      </c>
      <c r="D9" s="12">
        <v>7181</v>
      </c>
      <c r="E9" s="12">
        <v>2829</v>
      </c>
      <c r="F9" s="12">
        <f t="shared" ref="F9:M9" si="0">SUM(F11:F20,F22:F27)</f>
        <v>18034</v>
      </c>
      <c r="G9" s="12">
        <f t="shared" si="0"/>
        <v>7304</v>
      </c>
      <c r="H9" s="12">
        <f t="shared" si="0"/>
        <v>7562</v>
      </c>
      <c r="I9" s="12">
        <f t="shared" si="0"/>
        <v>3168</v>
      </c>
      <c r="J9" s="33">
        <f>SUM(J11:J20,J22:J27)</f>
        <v>928</v>
      </c>
      <c r="K9" s="33">
        <f t="shared" si="0"/>
        <v>205</v>
      </c>
      <c r="L9" s="33">
        <f t="shared" si="0"/>
        <v>389</v>
      </c>
      <c r="M9" s="33">
        <f t="shared" si="0"/>
        <v>328</v>
      </c>
    </row>
    <row r="10" spans="1:13" ht="14.5" customHeight="1">
      <c r="A10" s="44" t="s">
        <v>30</v>
      </c>
      <c r="B10" s="10">
        <f>SUM(B11:B20)</f>
        <v>12943</v>
      </c>
      <c r="C10" s="10">
        <f>C9-C21</f>
        <v>5693</v>
      </c>
      <c r="D10" s="10">
        <f>D9-D21</f>
        <v>5755</v>
      </c>
      <c r="E10" s="10">
        <f>E9-E21</f>
        <v>1495</v>
      </c>
      <c r="F10" s="10">
        <f t="shared" ref="F10:M10" si="1">SUM(F11:F20)</f>
        <v>13864</v>
      </c>
      <c r="G10" s="10">
        <f t="shared" si="1"/>
        <v>6016</v>
      </c>
      <c r="H10" s="10">
        <f t="shared" si="1"/>
        <v>6147</v>
      </c>
      <c r="I10" s="10">
        <f t="shared" si="1"/>
        <v>1701</v>
      </c>
      <c r="J10" s="34">
        <f t="shared" si="1"/>
        <v>921</v>
      </c>
      <c r="K10" s="34">
        <f t="shared" si="1"/>
        <v>320</v>
      </c>
      <c r="L10" s="34">
        <f t="shared" si="1"/>
        <v>400</v>
      </c>
      <c r="M10" s="34">
        <f t="shared" si="1"/>
        <v>195</v>
      </c>
    </row>
    <row r="11" spans="1:13" ht="14.5" customHeight="1">
      <c r="A11" s="68" t="s">
        <v>11</v>
      </c>
      <c r="B11" s="12">
        <f t="shared" ref="B11:B20" si="2">SUM(C11:E11)</f>
        <v>368</v>
      </c>
      <c r="C11" s="12">
        <v>164</v>
      </c>
      <c r="D11" s="12">
        <v>124</v>
      </c>
      <c r="E11" s="12">
        <v>80</v>
      </c>
      <c r="F11" s="12">
        <f t="shared" ref="F11:F20" si="3">SUM(G11:I11)</f>
        <v>388</v>
      </c>
      <c r="G11" s="12">
        <v>156</v>
      </c>
      <c r="H11" s="12">
        <v>134</v>
      </c>
      <c r="I11" s="12">
        <v>98</v>
      </c>
      <c r="J11" s="33">
        <f t="shared" ref="J11:J20" si="4">SUM(K11:M11)</f>
        <v>20</v>
      </c>
      <c r="K11" s="33">
        <f>G11-C11</f>
        <v>-8</v>
      </c>
      <c r="L11" s="33">
        <f>H11-D11</f>
        <v>10</v>
      </c>
      <c r="M11" s="33">
        <f>I11-E11</f>
        <v>18</v>
      </c>
    </row>
    <row r="12" spans="1:13" ht="14.5" customHeight="1">
      <c r="A12" s="69" t="s">
        <v>12</v>
      </c>
      <c r="B12" s="10">
        <v>7</v>
      </c>
      <c r="C12" s="167" t="s">
        <v>175</v>
      </c>
      <c r="D12" s="167" t="s">
        <v>175</v>
      </c>
      <c r="E12" s="167" t="s">
        <v>175</v>
      </c>
      <c r="F12" s="10">
        <f t="shared" si="3"/>
        <v>11</v>
      </c>
      <c r="G12" s="10">
        <v>8</v>
      </c>
      <c r="H12" s="10">
        <v>3</v>
      </c>
      <c r="I12" s="10">
        <v>0</v>
      </c>
      <c r="J12" s="34">
        <f>F12-B12</f>
        <v>4</v>
      </c>
      <c r="K12" s="170" t="s">
        <v>175</v>
      </c>
      <c r="L12" s="170" t="s">
        <v>175</v>
      </c>
      <c r="M12" s="170" t="s">
        <v>175</v>
      </c>
    </row>
    <row r="13" spans="1:13" ht="14.5" customHeight="1">
      <c r="A13" s="68" t="s">
        <v>13</v>
      </c>
      <c r="B13" s="12">
        <f t="shared" si="2"/>
        <v>1467</v>
      </c>
      <c r="C13" s="12">
        <v>693</v>
      </c>
      <c r="D13" s="12">
        <v>527</v>
      </c>
      <c r="E13" s="12">
        <v>247</v>
      </c>
      <c r="F13" s="12">
        <f t="shared" si="3"/>
        <v>1627</v>
      </c>
      <c r="G13" s="12">
        <v>811</v>
      </c>
      <c r="H13" s="12">
        <v>589</v>
      </c>
      <c r="I13" s="12">
        <v>227</v>
      </c>
      <c r="J13" s="33">
        <f t="shared" si="4"/>
        <v>160</v>
      </c>
      <c r="K13" s="33">
        <f t="shared" ref="K13:M20" si="5">G13-C13</f>
        <v>118</v>
      </c>
      <c r="L13" s="33">
        <f t="shared" si="5"/>
        <v>62</v>
      </c>
      <c r="M13" s="33">
        <f t="shared" si="5"/>
        <v>-20</v>
      </c>
    </row>
    <row r="14" spans="1:13" ht="14.5" customHeight="1">
      <c r="A14" s="69" t="s">
        <v>14</v>
      </c>
      <c r="B14" s="10">
        <v>90</v>
      </c>
      <c r="C14" s="167" t="s">
        <v>175</v>
      </c>
      <c r="D14" s="167" t="s">
        <v>175</v>
      </c>
      <c r="E14" s="167" t="s">
        <v>175</v>
      </c>
      <c r="F14" s="10">
        <f t="shared" si="3"/>
        <v>92</v>
      </c>
      <c r="G14" s="10">
        <v>9</v>
      </c>
      <c r="H14" s="10">
        <v>24</v>
      </c>
      <c r="I14" s="10">
        <v>59</v>
      </c>
      <c r="J14" s="34">
        <f>F14-B14</f>
        <v>2</v>
      </c>
      <c r="K14" s="170" t="s">
        <v>175</v>
      </c>
      <c r="L14" s="170" t="s">
        <v>175</v>
      </c>
      <c r="M14" s="170" t="s">
        <v>175</v>
      </c>
    </row>
    <row r="15" spans="1:13" ht="14.5" customHeight="1">
      <c r="A15" s="68" t="s">
        <v>15</v>
      </c>
      <c r="B15" s="12">
        <f t="shared" si="2"/>
        <v>2330</v>
      </c>
      <c r="C15" s="12">
        <v>694</v>
      </c>
      <c r="D15" s="12">
        <v>1421</v>
      </c>
      <c r="E15" s="12">
        <v>215</v>
      </c>
      <c r="F15" s="12">
        <f t="shared" si="3"/>
        <v>2467</v>
      </c>
      <c r="G15" s="12">
        <v>687</v>
      </c>
      <c r="H15" s="12">
        <v>1508</v>
      </c>
      <c r="I15" s="12">
        <v>272</v>
      </c>
      <c r="J15" s="33">
        <f t="shared" si="4"/>
        <v>137</v>
      </c>
      <c r="K15" s="33">
        <f t="shared" si="5"/>
        <v>-7</v>
      </c>
      <c r="L15" s="33">
        <f t="shared" si="5"/>
        <v>87</v>
      </c>
      <c r="M15" s="33">
        <f t="shared" si="5"/>
        <v>57</v>
      </c>
    </row>
    <row r="16" spans="1:13" ht="14.5" customHeight="1">
      <c r="A16" s="69" t="s">
        <v>16</v>
      </c>
      <c r="B16" s="10">
        <f t="shared" si="2"/>
        <v>1599</v>
      </c>
      <c r="C16" s="10">
        <v>486</v>
      </c>
      <c r="D16" s="10">
        <v>831</v>
      </c>
      <c r="E16" s="10">
        <v>282</v>
      </c>
      <c r="F16" s="10">
        <f t="shared" si="3"/>
        <v>1693</v>
      </c>
      <c r="G16" s="10">
        <v>514</v>
      </c>
      <c r="H16" s="10">
        <v>856</v>
      </c>
      <c r="I16" s="10">
        <v>323</v>
      </c>
      <c r="J16" s="34">
        <f t="shared" si="4"/>
        <v>94</v>
      </c>
      <c r="K16" s="34">
        <f t="shared" si="5"/>
        <v>28</v>
      </c>
      <c r="L16" s="34">
        <f t="shared" si="5"/>
        <v>25</v>
      </c>
      <c r="M16" s="34">
        <f t="shared" si="5"/>
        <v>41</v>
      </c>
    </row>
    <row r="17" spans="1:13" ht="14.5" customHeight="1">
      <c r="A17" s="68" t="s">
        <v>17</v>
      </c>
      <c r="B17" s="12">
        <f t="shared" si="2"/>
        <v>1064</v>
      </c>
      <c r="C17" s="12">
        <v>490</v>
      </c>
      <c r="D17" s="12">
        <v>461</v>
      </c>
      <c r="E17" s="12">
        <v>113</v>
      </c>
      <c r="F17" s="12">
        <f t="shared" si="3"/>
        <v>1158</v>
      </c>
      <c r="G17" s="12">
        <v>497</v>
      </c>
      <c r="H17" s="12">
        <v>524</v>
      </c>
      <c r="I17" s="12">
        <v>137</v>
      </c>
      <c r="J17" s="33">
        <f t="shared" si="4"/>
        <v>94</v>
      </c>
      <c r="K17" s="33">
        <f t="shared" si="5"/>
        <v>7</v>
      </c>
      <c r="L17" s="33">
        <f t="shared" si="5"/>
        <v>63</v>
      </c>
      <c r="M17" s="33">
        <f t="shared" si="5"/>
        <v>24</v>
      </c>
    </row>
    <row r="18" spans="1:13" ht="14.5" customHeight="1">
      <c r="A18" s="69" t="s">
        <v>18</v>
      </c>
      <c r="B18" s="10">
        <f t="shared" si="2"/>
        <v>3394</v>
      </c>
      <c r="C18" s="10">
        <v>2016</v>
      </c>
      <c r="D18" s="10">
        <v>1189</v>
      </c>
      <c r="E18" s="10">
        <v>189</v>
      </c>
      <c r="F18" s="10">
        <f t="shared" si="3"/>
        <v>3648</v>
      </c>
      <c r="G18" s="10">
        <v>2158</v>
      </c>
      <c r="H18" s="10">
        <v>1303</v>
      </c>
      <c r="I18" s="10">
        <v>187</v>
      </c>
      <c r="J18" s="34">
        <f t="shared" si="4"/>
        <v>254</v>
      </c>
      <c r="K18" s="34">
        <f t="shared" si="5"/>
        <v>142</v>
      </c>
      <c r="L18" s="34">
        <f t="shared" si="5"/>
        <v>114</v>
      </c>
      <c r="M18" s="34">
        <f t="shared" si="5"/>
        <v>-2</v>
      </c>
    </row>
    <row r="19" spans="1:13" ht="14.5" customHeight="1">
      <c r="A19" s="68" t="s">
        <v>19</v>
      </c>
      <c r="B19" s="12">
        <f t="shared" si="2"/>
        <v>2493</v>
      </c>
      <c r="C19" s="12">
        <v>1093</v>
      </c>
      <c r="D19" s="12">
        <v>1101</v>
      </c>
      <c r="E19" s="12">
        <v>299</v>
      </c>
      <c r="F19" s="12">
        <f t="shared" si="3"/>
        <v>2644</v>
      </c>
      <c r="G19" s="12">
        <v>1140</v>
      </c>
      <c r="H19" s="12">
        <v>1134</v>
      </c>
      <c r="I19" s="12">
        <v>370</v>
      </c>
      <c r="J19" s="33">
        <f t="shared" si="4"/>
        <v>151</v>
      </c>
      <c r="K19" s="33">
        <f t="shared" si="5"/>
        <v>47</v>
      </c>
      <c r="L19" s="33">
        <f t="shared" si="5"/>
        <v>33</v>
      </c>
      <c r="M19" s="33">
        <f t="shared" si="5"/>
        <v>71</v>
      </c>
    </row>
    <row r="20" spans="1:13" ht="14.5" customHeight="1">
      <c r="A20" s="69" t="s">
        <v>20</v>
      </c>
      <c r="B20" s="10">
        <f t="shared" si="2"/>
        <v>131</v>
      </c>
      <c r="C20" s="10">
        <v>43</v>
      </c>
      <c r="D20" s="10">
        <v>66</v>
      </c>
      <c r="E20" s="10">
        <v>22</v>
      </c>
      <c r="F20" s="10">
        <f t="shared" si="3"/>
        <v>136</v>
      </c>
      <c r="G20" s="10">
        <v>36</v>
      </c>
      <c r="H20" s="10">
        <v>72</v>
      </c>
      <c r="I20" s="10">
        <v>28</v>
      </c>
      <c r="J20" s="34">
        <f t="shared" si="4"/>
        <v>5</v>
      </c>
      <c r="K20" s="34">
        <f t="shared" si="5"/>
        <v>-7</v>
      </c>
      <c r="L20" s="34">
        <f t="shared" si="5"/>
        <v>6</v>
      </c>
      <c r="M20" s="34">
        <f t="shared" si="5"/>
        <v>6</v>
      </c>
    </row>
    <row r="21" spans="1:13" ht="14.5" customHeight="1">
      <c r="A21" s="43" t="s">
        <v>31</v>
      </c>
      <c r="B21" s="12">
        <f>SUM(B22:B27)</f>
        <v>4163</v>
      </c>
      <c r="C21" s="12">
        <f t="shared" ref="C21:M21" si="6">SUM(C22:C27)</f>
        <v>1403</v>
      </c>
      <c r="D21" s="12">
        <f t="shared" si="6"/>
        <v>1426</v>
      </c>
      <c r="E21" s="12">
        <f t="shared" si="6"/>
        <v>1334</v>
      </c>
      <c r="F21" s="12">
        <f t="shared" si="6"/>
        <v>4170</v>
      </c>
      <c r="G21" s="12">
        <f t="shared" si="6"/>
        <v>1288</v>
      </c>
      <c r="H21" s="12">
        <f t="shared" si="6"/>
        <v>1415</v>
      </c>
      <c r="I21" s="12">
        <f t="shared" si="6"/>
        <v>1467</v>
      </c>
      <c r="J21" s="33">
        <f t="shared" si="6"/>
        <v>7</v>
      </c>
      <c r="K21" s="33">
        <f t="shared" si="6"/>
        <v>-115</v>
      </c>
      <c r="L21" s="33">
        <f t="shared" si="6"/>
        <v>-11</v>
      </c>
      <c r="M21" s="33">
        <f t="shared" si="6"/>
        <v>133</v>
      </c>
    </row>
    <row r="22" spans="1:13" ht="14.5" customHeight="1">
      <c r="A22" s="69" t="s">
        <v>21</v>
      </c>
      <c r="B22" s="10">
        <f t="shared" ref="B22:B27" si="7">SUM(C22:E22)</f>
        <v>279</v>
      </c>
      <c r="C22" s="10">
        <v>17</v>
      </c>
      <c r="D22" s="10">
        <v>100</v>
      </c>
      <c r="E22" s="10">
        <v>162</v>
      </c>
      <c r="F22" s="10">
        <f t="shared" ref="F22:F27" si="8">SUM(G22:I22)</f>
        <v>293</v>
      </c>
      <c r="G22" s="10">
        <v>22</v>
      </c>
      <c r="H22" s="10">
        <v>83</v>
      </c>
      <c r="I22" s="10">
        <v>188</v>
      </c>
      <c r="J22" s="34">
        <f t="shared" ref="J22:J27" si="9">SUM(K22:M22)</f>
        <v>14</v>
      </c>
      <c r="K22" s="34">
        <f t="shared" ref="K22:M27" si="10">G22-C22</f>
        <v>5</v>
      </c>
      <c r="L22" s="34">
        <f t="shared" si="10"/>
        <v>-17</v>
      </c>
      <c r="M22" s="34">
        <f t="shared" si="10"/>
        <v>26</v>
      </c>
    </row>
    <row r="23" spans="1:13" ht="14.5" customHeight="1">
      <c r="A23" s="68" t="s">
        <v>22</v>
      </c>
      <c r="B23" s="12">
        <f t="shared" si="7"/>
        <v>965</v>
      </c>
      <c r="C23" s="12">
        <v>364</v>
      </c>
      <c r="D23" s="12">
        <v>283</v>
      </c>
      <c r="E23" s="12">
        <v>318</v>
      </c>
      <c r="F23" s="12">
        <f t="shared" si="8"/>
        <v>964</v>
      </c>
      <c r="G23" s="12">
        <v>334</v>
      </c>
      <c r="H23" s="12">
        <v>275</v>
      </c>
      <c r="I23" s="12">
        <v>355</v>
      </c>
      <c r="J23" s="33">
        <f t="shared" si="9"/>
        <v>-1</v>
      </c>
      <c r="K23" s="33">
        <f t="shared" si="10"/>
        <v>-30</v>
      </c>
      <c r="L23" s="33">
        <f t="shared" si="10"/>
        <v>-8</v>
      </c>
      <c r="M23" s="33">
        <f t="shared" si="10"/>
        <v>37</v>
      </c>
    </row>
    <row r="24" spans="1:13" ht="14.5" customHeight="1">
      <c r="A24" s="69" t="s">
        <v>32</v>
      </c>
      <c r="B24" s="10">
        <f t="shared" si="7"/>
        <v>203</v>
      </c>
      <c r="C24" s="10">
        <v>84</v>
      </c>
      <c r="D24" s="10">
        <v>50</v>
      </c>
      <c r="E24" s="10">
        <v>69</v>
      </c>
      <c r="F24" s="10">
        <f t="shared" si="8"/>
        <v>174</v>
      </c>
      <c r="G24" s="10">
        <v>60</v>
      </c>
      <c r="H24" s="10">
        <v>50</v>
      </c>
      <c r="I24" s="10">
        <v>64</v>
      </c>
      <c r="J24" s="34">
        <f t="shared" si="9"/>
        <v>-29</v>
      </c>
      <c r="K24" s="34">
        <f t="shared" si="10"/>
        <v>-24</v>
      </c>
      <c r="L24" s="34">
        <f t="shared" si="10"/>
        <v>0</v>
      </c>
      <c r="M24" s="34">
        <f t="shared" si="10"/>
        <v>-5</v>
      </c>
    </row>
    <row r="25" spans="1:13" ht="14.5" customHeight="1">
      <c r="A25" s="68" t="s">
        <v>23</v>
      </c>
      <c r="B25" s="12">
        <f t="shared" si="7"/>
        <v>1250</v>
      </c>
      <c r="C25" s="12">
        <v>295</v>
      </c>
      <c r="D25" s="12">
        <v>463</v>
      </c>
      <c r="E25" s="12">
        <v>492</v>
      </c>
      <c r="F25" s="12">
        <f t="shared" si="8"/>
        <v>1251</v>
      </c>
      <c r="G25" s="12">
        <v>252</v>
      </c>
      <c r="H25" s="12">
        <v>453</v>
      </c>
      <c r="I25" s="12">
        <v>546</v>
      </c>
      <c r="J25" s="33">
        <f t="shared" si="9"/>
        <v>1</v>
      </c>
      <c r="K25" s="33">
        <f t="shared" si="10"/>
        <v>-43</v>
      </c>
      <c r="L25" s="33">
        <f t="shared" si="10"/>
        <v>-10</v>
      </c>
      <c r="M25" s="33">
        <f t="shared" si="10"/>
        <v>54</v>
      </c>
    </row>
    <row r="26" spans="1:13" ht="14.5" customHeight="1">
      <c r="A26" s="69" t="s">
        <v>24</v>
      </c>
      <c r="B26" s="10">
        <f t="shared" si="7"/>
        <v>978</v>
      </c>
      <c r="C26" s="10">
        <v>369</v>
      </c>
      <c r="D26" s="10">
        <v>373</v>
      </c>
      <c r="E26" s="10">
        <v>236</v>
      </c>
      <c r="F26" s="10">
        <f t="shared" si="8"/>
        <v>991</v>
      </c>
      <c r="G26" s="10">
        <v>357</v>
      </c>
      <c r="H26" s="10">
        <v>393</v>
      </c>
      <c r="I26" s="10">
        <v>241</v>
      </c>
      <c r="J26" s="34">
        <f t="shared" si="9"/>
        <v>13</v>
      </c>
      <c r="K26" s="34">
        <f t="shared" si="10"/>
        <v>-12</v>
      </c>
      <c r="L26" s="34">
        <f t="shared" si="10"/>
        <v>20</v>
      </c>
      <c r="M26" s="34">
        <f t="shared" si="10"/>
        <v>5</v>
      </c>
    </row>
    <row r="27" spans="1:13" ht="14.5" customHeight="1">
      <c r="A27" s="68" t="s">
        <v>25</v>
      </c>
      <c r="B27" s="12">
        <f t="shared" si="7"/>
        <v>488</v>
      </c>
      <c r="C27" s="12">
        <v>274</v>
      </c>
      <c r="D27" s="12">
        <v>157</v>
      </c>
      <c r="E27" s="12">
        <v>57</v>
      </c>
      <c r="F27" s="12">
        <f t="shared" si="8"/>
        <v>497</v>
      </c>
      <c r="G27" s="12">
        <v>263</v>
      </c>
      <c r="H27" s="12">
        <v>161</v>
      </c>
      <c r="I27" s="12">
        <v>73</v>
      </c>
      <c r="J27" s="33">
        <f t="shared" si="9"/>
        <v>9</v>
      </c>
      <c r="K27" s="33">
        <f t="shared" si="10"/>
        <v>-11</v>
      </c>
      <c r="L27" s="33">
        <f t="shared" si="10"/>
        <v>4</v>
      </c>
      <c r="M27" s="33">
        <f t="shared" si="10"/>
        <v>16</v>
      </c>
    </row>
    <row r="28" spans="1:13" ht="14.5" customHeight="1">
      <c r="A28" s="52"/>
      <c r="B28" s="336" t="s">
        <v>95</v>
      </c>
      <c r="C28" s="336"/>
      <c r="D28" s="336"/>
      <c r="E28" s="336"/>
      <c r="F28" s="336" t="s">
        <v>95</v>
      </c>
      <c r="G28" s="336"/>
      <c r="H28" s="336"/>
      <c r="I28" s="336"/>
      <c r="J28" s="336" t="s">
        <v>115</v>
      </c>
      <c r="K28" s="336"/>
      <c r="L28" s="336"/>
      <c r="M28" s="336"/>
    </row>
    <row r="29" spans="1:13" ht="14.5" customHeight="1">
      <c r="A29" s="7" t="s">
        <v>10</v>
      </c>
      <c r="B29" s="168">
        <f>B9*100/$B9</f>
        <v>100</v>
      </c>
      <c r="C29" s="75">
        <f>C9*100/$B9</f>
        <v>41.482520752952183</v>
      </c>
      <c r="D29" s="75">
        <f>D9*100/$B9</f>
        <v>41.979422424880156</v>
      </c>
      <c r="E29" s="75">
        <f>E9*100/$B9</f>
        <v>16.538056822167661</v>
      </c>
      <c r="F29" s="168">
        <f>F9*100/$F9</f>
        <v>100</v>
      </c>
      <c r="G29" s="75">
        <f>G9*100/$F9</f>
        <v>40.501275368747919</v>
      </c>
      <c r="H29" s="75">
        <f>H9*100/$F9</f>
        <v>41.931906399024065</v>
      </c>
      <c r="I29" s="75">
        <f>I9*100/$F9</f>
        <v>17.566818232228012</v>
      </c>
      <c r="J29" s="168" t="s">
        <v>247</v>
      </c>
      <c r="K29" s="31">
        <f>G29-C29</f>
        <v>-0.98124538420426433</v>
      </c>
      <c r="L29" s="31">
        <f>H29-D29</f>
        <v>-4.7516025856090494E-2</v>
      </c>
      <c r="M29" s="31">
        <f>I29-E29</f>
        <v>1.0287614100603513</v>
      </c>
    </row>
    <row r="30" spans="1:13" ht="14.5" customHeight="1">
      <c r="A30" s="44" t="s">
        <v>30</v>
      </c>
      <c r="B30" s="169">
        <f t="shared" ref="B30:E45" si="11">B10*100/$B10</f>
        <v>100</v>
      </c>
      <c r="C30" s="76">
        <f t="shared" si="11"/>
        <v>43.985165726647608</v>
      </c>
      <c r="D30" s="76">
        <f t="shared" si="11"/>
        <v>44.46418913698524</v>
      </c>
      <c r="E30" s="76">
        <f t="shared" si="11"/>
        <v>11.550645136367148</v>
      </c>
      <c r="F30" s="169">
        <f t="shared" ref="F30:I45" si="12">F10*100/$F10</f>
        <v>100</v>
      </c>
      <c r="G30" s="76">
        <f t="shared" si="12"/>
        <v>43.392960184650896</v>
      </c>
      <c r="H30" s="76">
        <f t="shared" si="12"/>
        <v>44.337853433352571</v>
      </c>
      <c r="I30" s="76">
        <f t="shared" si="12"/>
        <v>12.269186381996537</v>
      </c>
      <c r="J30" s="169" t="s">
        <v>247</v>
      </c>
      <c r="K30" s="32">
        <f t="shared" ref="K30:K45" si="13">G30-C30</f>
        <v>-0.59220554199671227</v>
      </c>
      <c r="L30" s="32">
        <f t="shared" ref="L30:L45" si="14">H30-D30</f>
        <v>-0.12633570363266955</v>
      </c>
      <c r="M30" s="32">
        <f t="shared" ref="M30:M45" si="15">I30-E30</f>
        <v>0.71854124562938892</v>
      </c>
    </row>
    <row r="31" spans="1:13" ht="14.5" customHeight="1">
      <c r="A31" s="68" t="s">
        <v>11</v>
      </c>
      <c r="B31" s="168">
        <f>B11*100/$B11</f>
        <v>100</v>
      </c>
      <c r="C31" s="75">
        <f t="shared" si="11"/>
        <v>44.565217391304351</v>
      </c>
      <c r="D31" s="75">
        <f t="shared" si="11"/>
        <v>33.695652173913047</v>
      </c>
      <c r="E31" s="75">
        <f t="shared" si="11"/>
        <v>21.739130434782609</v>
      </c>
      <c r="F31" s="168">
        <f t="shared" si="12"/>
        <v>100</v>
      </c>
      <c r="G31" s="75">
        <f t="shared" si="12"/>
        <v>40.206185567010309</v>
      </c>
      <c r="H31" s="75">
        <f t="shared" si="12"/>
        <v>34.536082474226802</v>
      </c>
      <c r="I31" s="75">
        <f t="shared" si="12"/>
        <v>25.257731958762886</v>
      </c>
      <c r="J31" s="168" t="s">
        <v>247</v>
      </c>
      <c r="K31" s="31">
        <f t="shared" si="13"/>
        <v>-4.3590318242940427</v>
      </c>
      <c r="L31" s="31">
        <f t="shared" si="14"/>
        <v>0.84043030031375565</v>
      </c>
      <c r="M31" s="31">
        <f t="shared" si="15"/>
        <v>3.5186015239802764</v>
      </c>
    </row>
    <row r="32" spans="1:13" ht="14.5" customHeight="1">
      <c r="A32" s="69" t="s">
        <v>12</v>
      </c>
      <c r="B32" s="169">
        <f t="shared" si="11"/>
        <v>100</v>
      </c>
      <c r="C32" s="167" t="s">
        <v>175</v>
      </c>
      <c r="D32" s="167" t="s">
        <v>175</v>
      </c>
      <c r="E32" s="167" t="s">
        <v>175</v>
      </c>
      <c r="F32" s="169">
        <f t="shared" si="12"/>
        <v>100</v>
      </c>
      <c r="G32" s="76">
        <f t="shared" si="12"/>
        <v>72.727272727272734</v>
      </c>
      <c r="H32" s="76">
        <f t="shared" si="12"/>
        <v>27.272727272727273</v>
      </c>
      <c r="I32" s="76">
        <f t="shared" si="12"/>
        <v>0</v>
      </c>
      <c r="J32" s="169" t="s">
        <v>247</v>
      </c>
      <c r="K32" s="171" t="s">
        <v>175</v>
      </c>
      <c r="L32" s="171" t="s">
        <v>175</v>
      </c>
      <c r="M32" s="171" t="s">
        <v>175</v>
      </c>
    </row>
    <row r="33" spans="1:13" ht="14.5" customHeight="1">
      <c r="A33" s="68" t="s">
        <v>13</v>
      </c>
      <c r="B33" s="168">
        <f t="shared" si="11"/>
        <v>100</v>
      </c>
      <c r="C33" s="75">
        <f t="shared" si="11"/>
        <v>47.239263803680984</v>
      </c>
      <c r="D33" s="75">
        <f t="shared" si="11"/>
        <v>35.923653715064759</v>
      </c>
      <c r="E33" s="75">
        <f t="shared" si="11"/>
        <v>16.83708248125426</v>
      </c>
      <c r="F33" s="168">
        <f t="shared" si="12"/>
        <v>100</v>
      </c>
      <c r="G33" s="75">
        <f t="shared" si="12"/>
        <v>49.846342962507684</v>
      </c>
      <c r="H33" s="75">
        <f t="shared" si="12"/>
        <v>36.201598033189917</v>
      </c>
      <c r="I33" s="75">
        <f t="shared" si="12"/>
        <v>13.952059004302397</v>
      </c>
      <c r="J33" s="168" t="s">
        <v>247</v>
      </c>
      <c r="K33" s="31">
        <f t="shared" si="13"/>
        <v>2.6070791588266999</v>
      </c>
      <c r="L33" s="31">
        <f t="shared" si="14"/>
        <v>0.27794431812515796</v>
      </c>
      <c r="M33" s="31">
        <f t="shared" si="15"/>
        <v>-2.8850234769518632</v>
      </c>
    </row>
    <row r="34" spans="1:13" ht="14.5" customHeight="1">
      <c r="A34" s="69" t="s">
        <v>14</v>
      </c>
      <c r="B34" s="169">
        <f t="shared" si="11"/>
        <v>100</v>
      </c>
      <c r="C34" s="167" t="s">
        <v>175</v>
      </c>
      <c r="D34" s="167" t="s">
        <v>175</v>
      </c>
      <c r="E34" s="167" t="s">
        <v>175</v>
      </c>
      <c r="F34" s="169">
        <f t="shared" si="12"/>
        <v>100</v>
      </c>
      <c r="G34" s="76">
        <f t="shared" si="12"/>
        <v>9.7826086956521738</v>
      </c>
      <c r="H34" s="76">
        <f t="shared" si="12"/>
        <v>26.086956521739129</v>
      </c>
      <c r="I34" s="76">
        <f t="shared" si="12"/>
        <v>64.130434782608702</v>
      </c>
      <c r="J34" s="169" t="s">
        <v>247</v>
      </c>
      <c r="K34" s="171" t="s">
        <v>175</v>
      </c>
      <c r="L34" s="171" t="s">
        <v>175</v>
      </c>
      <c r="M34" s="171" t="s">
        <v>175</v>
      </c>
    </row>
    <row r="35" spans="1:13" ht="14.5" customHeight="1">
      <c r="A35" s="68" t="s">
        <v>15</v>
      </c>
      <c r="B35" s="168">
        <f t="shared" si="11"/>
        <v>100</v>
      </c>
      <c r="C35" s="75">
        <f t="shared" si="11"/>
        <v>29.785407725321889</v>
      </c>
      <c r="D35" s="75">
        <f t="shared" si="11"/>
        <v>60.987124463519315</v>
      </c>
      <c r="E35" s="75">
        <f t="shared" si="11"/>
        <v>9.2274678111587978</v>
      </c>
      <c r="F35" s="168">
        <f t="shared" si="12"/>
        <v>100</v>
      </c>
      <c r="G35" s="75">
        <f t="shared" si="12"/>
        <v>27.847588163761653</v>
      </c>
      <c r="H35" s="75">
        <f t="shared" si="12"/>
        <v>61.126874746655858</v>
      </c>
      <c r="I35" s="75">
        <f t="shared" si="12"/>
        <v>11.025537089582489</v>
      </c>
      <c r="J35" s="168" t="s">
        <v>247</v>
      </c>
      <c r="K35" s="31">
        <f t="shared" si="13"/>
        <v>-1.9378195615602358</v>
      </c>
      <c r="L35" s="31">
        <f t="shared" si="14"/>
        <v>0.13975028313654292</v>
      </c>
      <c r="M35" s="31">
        <f t="shared" si="15"/>
        <v>1.7980692784236911</v>
      </c>
    </row>
    <row r="36" spans="1:13" ht="14.5" customHeight="1">
      <c r="A36" s="69" t="s">
        <v>16</v>
      </c>
      <c r="B36" s="169">
        <f t="shared" si="11"/>
        <v>100</v>
      </c>
      <c r="C36" s="76">
        <f t="shared" si="11"/>
        <v>30.393996247654783</v>
      </c>
      <c r="D36" s="76">
        <f t="shared" si="11"/>
        <v>51.969981238273924</v>
      </c>
      <c r="E36" s="76">
        <f t="shared" si="11"/>
        <v>17.636022514071296</v>
      </c>
      <c r="F36" s="169">
        <f t="shared" si="12"/>
        <v>100</v>
      </c>
      <c r="G36" s="76">
        <f t="shared" si="12"/>
        <v>30.360307147076195</v>
      </c>
      <c r="H36" s="76">
        <f t="shared" si="12"/>
        <v>50.561134081512108</v>
      </c>
      <c r="I36" s="76">
        <f t="shared" si="12"/>
        <v>19.078558771411696</v>
      </c>
      <c r="J36" s="169" t="s">
        <v>247</v>
      </c>
      <c r="K36" s="32">
        <f t="shared" si="13"/>
        <v>-3.3689100578587983E-2</v>
      </c>
      <c r="L36" s="32">
        <f t="shared" si="14"/>
        <v>-1.4088471567618157</v>
      </c>
      <c r="M36" s="32">
        <f t="shared" si="15"/>
        <v>1.4425362573404001</v>
      </c>
    </row>
    <row r="37" spans="1:13" ht="14.5" customHeight="1">
      <c r="A37" s="68" t="s">
        <v>17</v>
      </c>
      <c r="B37" s="168">
        <f t="shared" si="11"/>
        <v>100</v>
      </c>
      <c r="C37" s="75">
        <f t="shared" si="11"/>
        <v>46.05263157894737</v>
      </c>
      <c r="D37" s="75">
        <f t="shared" si="11"/>
        <v>43.327067669172934</v>
      </c>
      <c r="E37" s="75">
        <f t="shared" si="11"/>
        <v>10.6203007518797</v>
      </c>
      <c r="F37" s="168">
        <f t="shared" si="12"/>
        <v>100</v>
      </c>
      <c r="G37" s="75">
        <f t="shared" si="12"/>
        <v>42.918825561312609</v>
      </c>
      <c r="H37" s="75">
        <f t="shared" si="12"/>
        <v>45.25043177892919</v>
      </c>
      <c r="I37" s="75">
        <f t="shared" si="12"/>
        <v>11.830742659758204</v>
      </c>
      <c r="J37" s="168" t="s">
        <v>247</v>
      </c>
      <c r="K37" s="31">
        <f t="shared" si="13"/>
        <v>-3.1338060176347611</v>
      </c>
      <c r="L37" s="31">
        <f t="shared" si="14"/>
        <v>1.9233641097562568</v>
      </c>
      <c r="M37" s="31">
        <f t="shared" si="15"/>
        <v>1.2104419078785043</v>
      </c>
    </row>
    <row r="38" spans="1:13" ht="14.5" customHeight="1">
      <c r="A38" s="69" t="s">
        <v>18</v>
      </c>
      <c r="B38" s="169">
        <f t="shared" si="11"/>
        <v>100</v>
      </c>
      <c r="C38" s="76">
        <f t="shared" si="11"/>
        <v>59.398939304655272</v>
      </c>
      <c r="D38" s="76">
        <f t="shared" si="11"/>
        <v>35.032410135533297</v>
      </c>
      <c r="E38" s="76">
        <f t="shared" si="11"/>
        <v>5.5686505598114318</v>
      </c>
      <c r="F38" s="169">
        <f t="shared" si="12"/>
        <v>100</v>
      </c>
      <c r="G38" s="76">
        <f t="shared" si="12"/>
        <v>59.155701754385966</v>
      </c>
      <c r="H38" s="76">
        <f t="shared" si="12"/>
        <v>35.718201754385966</v>
      </c>
      <c r="I38" s="76">
        <f t="shared" si="12"/>
        <v>5.1260964912280702</v>
      </c>
      <c r="J38" s="169" t="s">
        <v>247</v>
      </c>
      <c r="K38" s="32">
        <f t="shared" si="13"/>
        <v>-0.24323755026930627</v>
      </c>
      <c r="L38" s="32">
        <f t="shared" si="14"/>
        <v>0.68579161885266871</v>
      </c>
      <c r="M38" s="32">
        <f t="shared" si="15"/>
        <v>-0.44255406858336155</v>
      </c>
    </row>
    <row r="39" spans="1:13" ht="14.5" customHeight="1">
      <c r="A39" s="68" t="s">
        <v>19</v>
      </c>
      <c r="B39" s="168">
        <f t="shared" si="11"/>
        <v>100</v>
      </c>
      <c r="C39" s="75">
        <f t="shared" si="11"/>
        <v>43.842759727236263</v>
      </c>
      <c r="D39" s="75">
        <f t="shared" si="11"/>
        <v>44.163658243080626</v>
      </c>
      <c r="E39" s="75">
        <f t="shared" si="11"/>
        <v>11.993582029683113</v>
      </c>
      <c r="F39" s="168">
        <f t="shared" si="12"/>
        <v>100</v>
      </c>
      <c r="G39" s="75">
        <f t="shared" si="12"/>
        <v>43.116490166414522</v>
      </c>
      <c r="H39" s="75">
        <f t="shared" si="12"/>
        <v>42.889561270801813</v>
      </c>
      <c r="I39" s="75">
        <f t="shared" si="12"/>
        <v>13.993948562783661</v>
      </c>
      <c r="J39" s="168" t="s">
        <v>247</v>
      </c>
      <c r="K39" s="31">
        <f t="shared" si="13"/>
        <v>-0.72626956082174132</v>
      </c>
      <c r="L39" s="31">
        <f t="shared" si="14"/>
        <v>-1.2740969722788122</v>
      </c>
      <c r="M39" s="31">
        <f t="shared" si="15"/>
        <v>2.0003665331005482</v>
      </c>
    </row>
    <row r="40" spans="1:13" ht="14.5" customHeight="1">
      <c r="A40" s="69" t="s">
        <v>20</v>
      </c>
      <c r="B40" s="169">
        <f t="shared" si="11"/>
        <v>100</v>
      </c>
      <c r="C40" s="76">
        <f t="shared" si="11"/>
        <v>32.824427480916029</v>
      </c>
      <c r="D40" s="76">
        <f t="shared" si="11"/>
        <v>50.381679389312978</v>
      </c>
      <c r="E40" s="76">
        <f t="shared" si="11"/>
        <v>16.793893129770993</v>
      </c>
      <c r="F40" s="169">
        <f t="shared" si="12"/>
        <v>100</v>
      </c>
      <c r="G40" s="76">
        <f t="shared" si="12"/>
        <v>26.470588235294116</v>
      </c>
      <c r="H40" s="76">
        <f t="shared" si="12"/>
        <v>52.941176470588232</v>
      </c>
      <c r="I40" s="76">
        <f t="shared" si="12"/>
        <v>20.588235294117649</v>
      </c>
      <c r="J40" s="169" t="s">
        <v>247</v>
      </c>
      <c r="K40" s="32">
        <f t="shared" si="13"/>
        <v>-6.3538392456219128</v>
      </c>
      <c r="L40" s="32">
        <f t="shared" si="14"/>
        <v>2.5594970812752535</v>
      </c>
      <c r="M40" s="32">
        <f t="shared" si="15"/>
        <v>3.7943421643466557</v>
      </c>
    </row>
    <row r="41" spans="1:13" ht="14.5" customHeight="1">
      <c r="A41" s="43" t="s">
        <v>31</v>
      </c>
      <c r="B41" s="168">
        <f t="shared" si="11"/>
        <v>100</v>
      </c>
      <c r="C41" s="75">
        <f t="shared" si="11"/>
        <v>33.701657458563538</v>
      </c>
      <c r="D41" s="75">
        <f t="shared" si="11"/>
        <v>34.254143646408842</v>
      </c>
      <c r="E41" s="75">
        <f t="shared" si="11"/>
        <v>32.044198895027627</v>
      </c>
      <c r="F41" s="168">
        <f t="shared" si="12"/>
        <v>100</v>
      </c>
      <c r="G41" s="75">
        <f t="shared" si="12"/>
        <v>30.887290167865707</v>
      </c>
      <c r="H41" s="75">
        <f t="shared" si="12"/>
        <v>33.932853717026376</v>
      </c>
      <c r="I41" s="75">
        <f t="shared" si="12"/>
        <v>35.179856115107917</v>
      </c>
      <c r="J41" s="168" t="s">
        <v>247</v>
      </c>
      <c r="K41" s="31">
        <f t="shared" si="13"/>
        <v>-2.814367290697831</v>
      </c>
      <c r="L41" s="31">
        <f t="shared" si="14"/>
        <v>-0.32128992938246625</v>
      </c>
      <c r="M41" s="31">
        <f t="shared" si="15"/>
        <v>3.1356572200802901</v>
      </c>
    </row>
    <row r="42" spans="1:13" ht="14.5" customHeight="1">
      <c r="A42" s="69" t="s">
        <v>21</v>
      </c>
      <c r="B42" s="169">
        <f t="shared" si="11"/>
        <v>100</v>
      </c>
      <c r="C42" s="76">
        <f t="shared" si="11"/>
        <v>6.0931899641577063</v>
      </c>
      <c r="D42" s="76">
        <f t="shared" si="11"/>
        <v>35.842293906810035</v>
      </c>
      <c r="E42" s="76">
        <f t="shared" si="11"/>
        <v>58.064516129032256</v>
      </c>
      <c r="F42" s="169">
        <f t="shared" si="12"/>
        <v>100</v>
      </c>
      <c r="G42" s="76">
        <f t="shared" si="12"/>
        <v>7.5085324232081909</v>
      </c>
      <c r="H42" s="76">
        <f t="shared" si="12"/>
        <v>28.327645051194541</v>
      </c>
      <c r="I42" s="76">
        <f t="shared" si="12"/>
        <v>64.163822525597269</v>
      </c>
      <c r="J42" s="169" t="s">
        <v>247</v>
      </c>
      <c r="K42" s="32">
        <f t="shared" si="13"/>
        <v>1.4153424590504846</v>
      </c>
      <c r="L42" s="32">
        <f t="shared" si="14"/>
        <v>-7.5146488556154942</v>
      </c>
      <c r="M42" s="32">
        <f t="shared" si="15"/>
        <v>6.0993063965650123</v>
      </c>
    </row>
    <row r="43" spans="1:13" ht="14.5" customHeight="1">
      <c r="A43" s="68" t="s">
        <v>22</v>
      </c>
      <c r="B43" s="168">
        <f t="shared" si="11"/>
        <v>100</v>
      </c>
      <c r="C43" s="75">
        <f t="shared" si="11"/>
        <v>37.720207253886009</v>
      </c>
      <c r="D43" s="75">
        <f t="shared" si="11"/>
        <v>29.326424870466322</v>
      </c>
      <c r="E43" s="75">
        <f t="shared" si="11"/>
        <v>32.953367875647672</v>
      </c>
      <c r="F43" s="168">
        <f t="shared" si="12"/>
        <v>100</v>
      </c>
      <c r="G43" s="75">
        <f t="shared" si="12"/>
        <v>34.647302904564313</v>
      </c>
      <c r="H43" s="75">
        <f t="shared" si="12"/>
        <v>28.526970954356848</v>
      </c>
      <c r="I43" s="75">
        <f t="shared" si="12"/>
        <v>36.825726141078839</v>
      </c>
      <c r="J43" s="168" t="s">
        <v>247</v>
      </c>
      <c r="K43" s="31">
        <f t="shared" si="13"/>
        <v>-3.0729043493216963</v>
      </c>
      <c r="L43" s="31">
        <f t="shared" si="14"/>
        <v>-0.79945391610947425</v>
      </c>
      <c r="M43" s="31">
        <f t="shared" si="15"/>
        <v>3.872358265431167</v>
      </c>
    </row>
    <row r="44" spans="1:13" ht="14.5" customHeight="1">
      <c r="A44" s="69" t="s">
        <v>32</v>
      </c>
      <c r="B44" s="169">
        <f t="shared" si="11"/>
        <v>100</v>
      </c>
      <c r="C44" s="76">
        <f t="shared" si="11"/>
        <v>41.379310344827587</v>
      </c>
      <c r="D44" s="76">
        <f t="shared" si="11"/>
        <v>24.630541871921181</v>
      </c>
      <c r="E44" s="76">
        <f t="shared" si="11"/>
        <v>33.990147783251231</v>
      </c>
      <c r="F44" s="169">
        <f t="shared" si="12"/>
        <v>100</v>
      </c>
      <c r="G44" s="76">
        <f t="shared" si="12"/>
        <v>34.482758620689658</v>
      </c>
      <c r="H44" s="76">
        <f t="shared" si="12"/>
        <v>28.735632183908045</v>
      </c>
      <c r="I44" s="76">
        <f t="shared" si="12"/>
        <v>36.781609195402297</v>
      </c>
      <c r="J44" s="169" t="s">
        <v>247</v>
      </c>
      <c r="K44" s="32">
        <f>G44-C44</f>
        <v>-6.8965517241379288</v>
      </c>
      <c r="L44" s="32">
        <f>H44-D44</f>
        <v>4.1050903119868636</v>
      </c>
      <c r="M44" s="32">
        <f t="shared" si="15"/>
        <v>2.7914614121510652</v>
      </c>
    </row>
    <row r="45" spans="1:13" ht="14.5" customHeight="1">
      <c r="A45" s="68" t="s">
        <v>23</v>
      </c>
      <c r="B45" s="168">
        <f t="shared" si="11"/>
        <v>100</v>
      </c>
      <c r="C45" s="75">
        <f t="shared" si="11"/>
        <v>23.6</v>
      </c>
      <c r="D45" s="75">
        <f t="shared" si="11"/>
        <v>37.04</v>
      </c>
      <c r="E45" s="75">
        <f t="shared" si="11"/>
        <v>39.36</v>
      </c>
      <c r="F45" s="168">
        <f t="shared" si="12"/>
        <v>100</v>
      </c>
      <c r="G45" s="75">
        <f t="shared" si="12"/>
        <v>20.14388489208633</v>
      </c>
      <c r="H45" s="75">
        <f t="shared" si="12"/>
        <v>36.211031175059951</v>
      </c>
      <c r="I45" s="75">
        <f t="shared" si="12"/>
        <v>43.645083932853716</v>
      </c>
      <c r="J45" s="168" t="s">
        <v>247</v>
      </c>
      <c r="K45" s="31">
        <f t="shared" si="13"/>
        <v>-3.4561151079136714</v>
      </c>
      <c r="L45" s="31">
        <f t="shared" si="14"/>
        <v>-0.82896882494004842</v>
      </c>
      <c r="M45" s="31">
        <f t="shared" si="15"/>
        <v>4.2850839328537162</v>
      </c>
    </row>
    <row r="46" spans="1:13" ht="14.5" customHeight="1">
      <c r="A46" s="69" t="s">
        <v>24</v>
      </c>
      <c r="B46" s="169">
        <f t="shared" ref="B46:E47" si="16">B26*100/$B26</f>
        <v>100</v>
      </c>
      <c r="C46" s="76">
        <f t="shared" si="16"/>
        <v>37.730061349693251</v>
      </c>
      <c r="D46" s="76">
        <f t="shared" si="16"/>
        <v>38.13905930470348</v>
      </c>
      <c r="E46" s="76">
        <f t="shared" si="16"/>
        <v>24.130879345603272</v>
      </c>
      <c r="F46" s="169">
        <f t="shared" ref="F46:I47" si="17">F26*100/$F26</f>
        <v>100</v>
      </c>
      <c r="G46" s="76">
        <f t="shared" si="17"/>
        <v>36.024217961654891</v>
      </c>
      <c r="H46" s="76">
        <f t="shared" si="17"/>
        <v>39.656912209889001</v>
      </c>
      <c r="I46" s="76">
        <f t="shared" si="17"/>
        <v>24.318869828456105</v>
      </c>
      <c r="J46" s="169" t="s">
        <v>247</v>
      </c>
      <c r="K46" s="32">
        <f t="shared" ref="K46:M47" si="18">G46-C46</f>
        <v>-1.7058433880383603</v>
      </c>
      <c r="L46" s="32">
        <f t="shared" si="18"/>
        <v>1.5178529051855207</v>
      </c>
      <c r="M46" s="32">
        <f t="shared" si="18"/>
        <v>0.18799048285283249</v>
      </c>
    </row>
    <row r="47" spans="1:13" ht="14.5" customHeight="1">
      <c r="A47" s="68" t="s">
        <v>25</v>
      </c>
      <c r="B47" s="168">
        <f t="shared" si="16"/>
        <v>100</v>
      </c>
      <c r="C47" s="75">
        <f t="shared" si="16"/>
        <v>56.147540983606561</v>
      </c>
      <c r="D47" s="75">
        <f t="shared" si="16"/>
        <v>32.172131147540981</v>
      </c>
      <c r="E47" s="75">
        <f t="shared" si="16"/>
        <v>11.680327868852459</v>
      </c>
      <c r="F47" s="168">
        <f t="shared" si="17"/>
        <v>100</v>
      </c>
      <c r="G47" s="75">
        <f t="shared" si="17"/>
        <v>52.91750503018109</v>
      </c>
      <c r="H47" s="75">
        <f t="shared" si="17"/>
        <v>32.394366197183096</v>
      </c>
      <c r="I47" s="75">
        <f t="shared" si="17"/>
        <v>14.688128772635816</v>
      </c>
      <c r="J47" s="168" t="s">
        <v>247</v>
      </c>
      <c r="K47" s="31">
        <f t="shared" si="18"/>
        <v>-3.230035953425471</v>
      </c>
      <c r="L47" s="31">
        <f t="shared" si="18"/>
        <v>0.22223504964211571</v>
      </c>
      <c r="M47" s="31">
        <f t="shared" si="18"/>
        <v>3.0078009037833571</v>
      </c>
    </row>
    <row r="48" spans="1:13" s="64" customFormat="1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</sheetData>
  <mergeCells count="17">
    <mergeCell ref="A48:M48"/>
    <mergeCell ref="B8:E8"/>
    <mergeCell ref="F8:I8"/>
    <mergeCell ref="J8:M8"/>
    <mergeCell ref="B28:E28"/>
    <mergeCell ref="F28:I28"/>
    <mergeCell ref="J28:M28"/>
    <mergeCell ref="A5:A7"/>
    <mergeCell ref="B5:E5"/>
    <mergeCell ref="F5:I5"/>
    <mergeCell ref="J5:M5"/>
    <mergeCell ref="B6:B7"/>
    <mergeCell ref="C6:E6"/>
    <mergeCell ref="F6:F7"/>
    <mergeCell ref="G6:I6"/>
    <mergeCell ref="J6:J7"/>
    <mergeCell ref="K6:M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K1" activeCellId="2" sqref="C1:E1048576 G1:I1048576 K1:M1048576"/>
    </sheetView>
  </sheetViews>
  <sheetFormatPr baseColWidth="10" defaultColWidth="10.81640625" defaultRowHeight="11.5"/>
  <cols>
    <col min="1" max="1" width="24.54296875" style="2" customWidth="1"/>
    <col min="2" max="2" width="10.81640625" style="2"/>
    <col min="3" max="5" width="13.6328125" style="2" customWidth="1"/>
    <col min="6" max="6" width="10.81640625" style="2"/>
    <col min="7" max="9" width="13.6328125" style="2" customWidth="1"/>
    <col min="10" max="10" width="10.81640625" style="2"/>
    <col min="11" max="13" width="13.6328125" style="2" customWidth="1"/>
    <col min="14" max="16384" width="10.81640625" style="2"/>
  </cols>
  <sheetData>
    <row r="1" spans="1:13" s="40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202</v>
      </c>
    </row>
    <row r="4" spans="1:13" s="64" customFormat="1" ht="14.5" customHeight="1">
      <c r="A4" s="127"/>
    </row>
    <row r="5" spans="1:13" s="125" customFormat="1" ht="20" customHeight="1">
      <c r="A5" s="342" t="s">
        <v>29</v>
      </c>
      <c r="B5" s="342">
        <v>2011</v>
      </c>
      <c r="C5" s="342"/>
      <c r="D5" s="342"/>
      <c r="E5" s="342"/>
      <c r="F5" s="342">
        <v>2015</v>
      </c>
      <c r="G5" s="342"/>
      <c r="H5" s="342"/>
      <c r="I5" s="342"/>
      <c r="J5" s="342" t="s">
        <v>59</v>
      </c>
      <c r="K5" s="342"/>
      <c r="L5" s="342"/>
      <c r="M5" s="342"/>
    </row>
    <row r="6" spans="1:13" s="127" customFormat="1" ht="20" customHeight="1">
      <c r="A6" s="342"/>
      <c r="B6" s="342" t="s">
        <v>2</v>
      </c>
      <c r="C6" s="342" t="s">
        <v>99</v>
      </c>
      <c r="D6" s="342"/>
      <c r="E6" s="342"/>
      <c r="F6" s="342" t="s">
        <v>2</v>
      </c>
      <c r="G6" s="342" t="s">
        <v>99</v>
      </c>
      <c r="H6" s="342"/>
      <c r="I6" s="342"/>
      <c r="J6" s="342" t="s">
        <v>2</v>
      </c>
      <c r="K6" s="342" t="s">
        <v>99</v>
      </c>
      <c r="L6" s="342"/>
      <c r="M6" s="342"/>
    </row>
    <row r="7" spans="1:13" s="127" customFormat="1" ht="20" customHeight="1">
      <c r="A7" s="342"/>
      <c r="B7" s="422"/>
      <c r="C7" s="332" t="s">
        <v>100</v>
      </c>
      <c r="D7" s="332" t="s">
        <v>101</v>
      </c>
      <c r="E7" s="332" t="s">
        <v>58</v>
      </c>
      <c r="F7" s="422"/>
      <c r="G7" s="332" t="s">
        <v>100</v>
      </c>
      <c r="H7" s="332" t="s">
        <v>101</v>
      </c>
      <c r="I7" s="332" t="s">
        <v>58</v>
      </c>
      <c r="J7" s="422"/>
      <c r="K7" s="332" t="s">
        <v>100</v>
      </c>
      <c r="L7" s="332" t="s">
        <v>101</v>
      </c>
      <c r="M7" s="332" t="s">
        <v>58</v>
      </c>
    </row>
    <row r="8" spans="1:13" ht="15" customHeight="1">
      <c r="A8" s="57"/>
      <c r="B8" s="368" t="s">
        <v>5</v>
      </c>
      <c r="C8" s="368"/>
      <c r="D8" s="368"/>
      <c r="E8" s="368"/>
      <c r="F8" s="368" t="s">
        <v>5</v>
      </c>
      <c r="G8" s="368"/>
      <c r="H8" s="368"/>
      <c r="I8" s="368"/>
      <c r="J8" s="368" t="s">
        <v>5</v>
      </c>
      <c r="K8" s="368"/>
      <c r="L8" s="368"/>
      <c r="M8" s="368"/>
    </row>
    <row r="9" spans="1:13" ht="14.5" customHeight="1">
      <c r="A9" s="7" t="s">
        <v>10</v>
      </c>
      <c r="B9" s="12">
        <f>SUM(B11:B20,B22:B27)</f>
        <v>8495</v>
      </c>
      <c r="C9" s="12">
        <f t="shared" ref="C9:M9" si="0">SUM(C11:C20,C22:C27)</f>
        <v>3550</v>
      </c>
      <c r="D9" s="12">
        <f t="shared" si="0"/>
        <v>4108</v>
      </c>
      <c r="E9" s="12">
        <f t="shared" si="0"/>
        <v>837</v>
      </c>
      <c r="F9" s="12">
        <f t="shared" si="0"/>
        <v>8697</v>
      </c>
      <c r="G9" s="12">
        <f t="shared" si="0"/>
        <v>3618</v>
      </c>
      <c r="H9" s="12">
        <f t="shared" si="0"/>
        <v>4175</v>
      </c>
      <c r="I9" s="12">
        <f t="shared" si="0"/>
        <v>904</v>
      </c>
      <c r="J9" s="33">
        <f t="shared" si="0"/>
        <v>202</v>
      </c>
      <c r="K9" s="33">
        <f t="shared" si="0"/>
        <v>68</v>
      </c>
      <c r="L9" s="33">
        <f t="shared" si="0"/>
        <v>67</v>
      </c>
      <c r="M9" s="33">
        <f t="shared" si="0"/>
        <v>67</v>
      </c>
    </row>
    <row r="10" spans="1:13" ht="14.5" customHeight="1">
      <c r="A10" s="44" t="s">
        <v>30</v>
      </c>
      <c r="B10" s="10">
        <f>SUM(B11:B20)</f>
        <v>7394</v>
      </c>
      <c r="C10" s="10">
        <f t="shared" ref="C10:M10" si="1">SUM(C11:C20)</f>
        <v>3160</v>
      </c>
      <c r="D10" s="10">
        <f t="shared" si="1"/>
        <v>3620</v>
      </c>
      <c r="E10" s="10">
        <f t="shared" si="1"/>
        <v>614</v>
      </c>
      <c r="F10" s="10">
        <f t="shared" si="1"/>
        <v>7517</v>
      </c>
      <c r="G10" s="10">
        <f t="shared" si="1"/>
        <v>3251</v>
      </c>
      <c r="H10" s="10">
        <f t="shared" si="1"/>
        <v>3635</v>
      </c>
      <c r="I10" s="10">
        <f t="shared" si="1"/>
        <v>631</v>
      </c>
      <c r="J10" s="34">
        <f t="shared" si="1"/>
        <v>123</v>
      </c>
      <c r="K10" s="34">
        <f t="shared" si="1"/>
        <v>91</v>
      </c>
      <c r="L10" s="34">
        <f t="shared" si="1"/>
        <v>15</v>
      </c>
      <c r="M10" s="34">
        <f t="shared" si="1"/>
        <v>17</v>
      </c>
    </row>
    <row r="11" spans="1:13" ht="14.5" customHeight="1">
      <c r="A11" s="68" t="s">
        <v>11</v>
      </c>
      <c r="B11" s="12">
        <f t="shared" ref="B11:B20" si="2">SUM(C11:E11)</f>
        <v>541</v>
      </c>
      <c r="C11" s="12">
        <v>237</v>
      </c>
      <c r="D11" s="12">
        <v>222</v>
      </c>
      <c r="E11" s="12">
        <v>82</v>
      </c>
      <c r="F11" s="12">
        <f t="shared" ref="F11:F20" si="3">SUM(G11:I11)</f>
        <v>543</v>
      </c>
      <c r="G11" s="12">
        <v>218</v>
      </c>
      <c r="H11" s="12">
        <v>251</v>
      </c>
      <c r="I11" s="12">
        <v>74</v>
      </c>
      <c r="J11" s="33">
        <f t="shared" ref="J11:J20" si="4">SUM(K11:M11)</f>
        <v>2</v>
      </c>
      <c r="K11" s="33">
        <f>G11-C11</f>
        <v>-19</v>
      </c>
      <c r="L11" s="33">
        <f>H11-D11</f>
        <v>29</v>
      </c>
      <c r="M11" s="33">
        <f>I11-E11</f>
        <v>-8</v>
      </c>
    </row>
    <row r="12" spans="1:13" ht="14.5" customHeight="1">
      <c r="A12" s="69" t="s">
        <v>12</v>
      </c>
      <c r="B12" s="10">
        <f t="shared" si="2"/>
        <v>156</v>
      </c>
      <c r="C12" s="10">
        <v>54</v>
      </c>
      <c r="D12" s="10">
        <v>72</v>
      </c>
      <c r="E12" s="10">
        <v>30</v>
      </c>
      <c r="F12" s="10">
        <f t="shared" si="3"/>
        <v>157</v>
      </c>
      <c r="G12" s="10">
        <v>47</v>
      </c>
      <c r="H12" s="10">
        <v>87</v>
      </c>
      <c r="I12" s="10">
        <v>23</v>
      </c>
      <c r="J12" s="34">
        <f t="shared" si="4"/>
        <v>1</v>
      </c>
      <c r="K12" s="170">
        <f t="shared" ref="K12:M20" si="5">G12-C12</f>
        <v>-7</v>
      </c>
      <c r="L12" s="170">
        <f t="shared" si="5"/>
        <v>15</v>
      </c>
      <c r="M12" s="170">
        <f t="shared" si="5"/>
        <v>-7</v>
      </c>
    </row>
    <row r="13" spans="1:13" ht="14.5" customHeight="1">
      <c r="A13" s="68" t="s">
        <v>13</v>
      </c>
      <c r="B13" s="12">
        <f t="shared" si="2"/>
        <v>987</v>
      </c>
      <c r="C13" s="12">
        <v>316</v>
      </c>
      <c r="D13" s="12">
        <v>454</v>
      </c>
      <c r="E13" s="12">
        <v>217</v>
      </c>
      <c r="F13" s="12">
        <f t="shared" si="3"/>
        <v>1021</v>
      </c>
      <c r="G13" s="12">
        <v>356</v>
      </c>
      <c r="H13" s="12">
        <v>470</v>
      </c>
      <c r="I13" s="12">
        <v>195</v>
      </c>
      <c r="J13" s="33">
        <f t="shared" si="4"/>
        <v>34</v>
      </c>
      <c r="K13" s="33">
        <f t="shared" si="5"/>
        <v>40</v>
      </c>
      <c r="L13" s="33">
        <f t="shared" si="5"/>
        <v>16</v>
      </c>
      <c r="M13" s="33">
        <f t="shared" si="5"/>
        <v>-22</v>
      </c>
    </row>
    <row r="14" spans="1:13" ht="14.5" customHeight="1">
      <c r="A14" s="69" t="s">
        <v>14</v>
      </c>
      <c r="B14" s="10">
        <f t="shared" si="2"/>
        <v>89</v>
      </c>
      <c r="C14" s="10">
        <v>39</v>
      </c>
      <c r="D14" s="10">
        <v>39</v>
      </c>
      <c r="E14" s="10">
        <v>11</v>
      </c>
      <c r="F14" s="10">
        <f t="shared" si="3"/>
        <v>96</v>
      </c>
      <c r="G14" s="10">
        <v>45</v>
      </c>
      <c r="H14" s="10">
        <v>36</v>
      </c>
      <c r="I14" s="10">
        <v>15</v>
      </c>
      <c r="J14" s="34">
        <f t="shared" si="4"/>
        <v>7</v>
      </c>
      <c r="K14" s="170">
        <f t="shared" si="5"/>
        <v>6</v>
      </c>
      <c r="L14" s="170">
        <f t="shared" si="5"/>
        <v>-3</v>
      </c>
      <c r="M14" s="170">
        <f t="shared" si="5"/>
        <v>4</v>
      </c>
    </row>
    <row r="15" spans="1:13" ht="14.5" customHeight="1">
      <c r="A15" s="68" t="s">
        <v>15</v>
      </c>
      <c r="B15" s="12">
        <f t="shared" si="2"/>
        <v>1626</v>
      </c>
      <c r="C15" s="12">
        <v>586</v>
      </c>
      <c r="D15" s="12">
        <v>991</v>
      </c>
      <c r="E15" s="12">
        <v>49</v>
      </c>
      <c r="F15" s="12">
        <f t="shared" si="3"/>
        <v>1546</v>
      </c>
      <c r="G15" s="12">
        <v>553</v>
      </c>
      <c r="H15" s="12">
        <v>943</v>
      </c>
      <c r="I15" s="12">
        <v>50</v>
      </c>
      <c r="J15" s="33">
        <f t="shared" si="4"/>
        <v>-80</v>
      </c>
      <c r="K15" s="33">
        <f t="shared" si="5"/>
        <v>-33</v>
      </c>
      <c r="L15" s="33">
        <f t="shared" si="5"/>
        <v>-48</v>
      </c>
      <c r="M15" s="33">
        <f t="shared" si="5"/>
        <v>1</v>
      </c>
    </row>
    <row r="16" spans="1:13" ht="14.5" customHeight="1">
      <c r="A16" s="69" t="s">
        <v>16</v>
      </c>
      <c r="B16" s="10">
        <f t="shared" si="2"/>
        <v>688</v>
      </c>
      <c r="C16" s="10">
        <v>250</v>
      </c>
      <c r="D16" s="10">
        <v>387</v>
      </c>
      <c r="E16" s="10">
        <v>51</v>
      </c>
      <c r="F16" s="10">
        <f t="shared" si="3"/>
        <v>714</v>
      </c>
      <c r="G16" s="10">
        <v>249</v>
      </c>
      <c r="H16" s="10">
        <v>403</v>
      </c>
      <c r="I16" s="10">
        <v>62</v>
      </c>
      <c r="J16" s="34">
        <f t="shared" si="4"/>
        <v>26</v>
      </c>
      <c r="K16" s="34">
        <f t="shared" si="5"/>
        <v>-1</v>
      </c>
      <c r="L16" s="34">
        <f t="shared" si="5"/>
        <v>16</v>
      </c>
      <c r="M16" s="34">
        <f t="shared" si="5"/>
        <v>11</v>
      </c>
    </row>
    <row r="17" spans="1:13" ht="14.5" customHeight="1">
      <c r="A17" s="68" t="s">
        <v>17</v>
      </c>
      <c r="B17" s="12">
        <f t="shared" si="2"/>
        <v>421</v>
      </c>
      <c r="C17" s="12">
        <v>154</v>
      </c>
      <c r="D17" s="12">
        <v>237</v>
      </c>
      <c r="E17" s="12">
        <v>30</v>
      </c>
      <c r="F17" s="12">
        <f t="shared" si="3"/>
        <v>423</v>
      </c>
      <c r="G17" s="12">
        <v>158</v>
      </c>
      <c r="H17" s="12">
        <v>234</v>
      </c>
      <c r="I17" s="12">
        <v>31</v>
      </c>
      <c r="J17" s="33">
        <f t="shared" si="4"/>
        <v>2</v>
      </c>
      <c r="K17" s="33">
        <f t="shared" si="5"/>
        <v>4</v>
      </c>
      <c r="L17" s="33">
        <f t="shared" si="5"/>
        <v>-3</v>
      </c>
      <c r="M17" s="33">
        <f t="shared" si="5"/>
        <v>1</v>
      </c>
    </row>
    <row r="18" spans="1:13" ht="14.5" customHeight="1">
      <c r="A18" s="69" t="s">
        <v>18</v>
      </c>
      <c r="B18" s="10">
        <f t="shared" si="2"/>
        <v>1596</v>
      </c>
      <c r="C18" s="10">
        <v>965</v>
      </c>
      <c r="D18" s="10">
        <v>598</v>
      </c>
      <c r="E18" s="10">
        <v>33</v>
      </c>
      <c r="F18" s="10">
        <f t="shared" si="3"/>
        <v>1572</v>
      </c>
      <c r="G18" s="10">
        <v>955</v>
      </c>
      <c r="H18" s="10">
        <v>578</v>
      </c>
      <c r="I18" s="10">
        <v>39</v>
      </c>
      <c r="J18" s="34">
        <f t="shared" si="4"/>
        <v>-24</v>
      </c>
      <c r="K18" s="34">
        <f t="shared" si="5"/>
        <v>-10</v>
      </c>
      <c r="L18" s="34">
        <f t="shared" si="5"/>
        <v>-20</v>
      </c>
      <c r="M18" s="34">
        <f t="shared" si="5"/>
        <v>6</v>
      </c>
    </row>
    <row r="19" spans="1:13" ht="14.5" customHeight="1">
      <c r="A19" s="68" t="s">
        <v>19</v>
      </c>
      <c r="B19" s="12">
        <f t="shared" si="2"/>
        <v>1229</v>
      </c>
      <c r="C19" s="12">
        <v>543</v>
      </c>
      <c r="D19" s="12">
        <v>581</v>
      </c>
      <c r="E19" s="12">
        <v>105</v>
      </c>
      <c r="F19" s="12">
        <f t="shared" si="3"/>
        <v>1388</v>
      </c>
      <c r="G19" s="12">
        <v>652</v>
      </c>
      <c r="H19" s="12">
        <v>598</v>
      </c>
      <c r="I19" s="12">
        <v>138</v>
      </c>
      <c r="J19" s="33">
        <f t="shared" si="4"/>
        <v>159</v>
      </c>
      <c r="K19" s="33">
        <f t="shared" si="5"/>
        <v>109</v>
      </c>
      <c r="L19" s="33">
        <f t="shared" si="5"/>
        <v>17</v>
      </c>
      <c r="M19" s="33">
        <f t="shared" si="5"/>
        <v>33</v>
      </c>
    </row>
    <row r="20" spans="1:13" ht="14.5" customHeight="1">
      <c r="A20" s="69" t="s">
        <v>20</v>
      </c>
      <c r="B20" s="10">
        <f t="shared" si="2"/>
        <v>61</v>
      </c>
      <c r="C20" s="10">
        <v>16</v>
      </c>
      <c r="D20" s="10">
        <v>39</v>
      </c>
      <c r="E20" s="10">
        <v>6</v>
      </c>
      <c r="F20" s="10">
        <f t="shared" si="3"/>
        <v>57</v>
      </c>
      <c r="G20" s="10">
        <v>18</v>
      </c>
      <c r="H20" s="10">
        <v>35</v>
      </c>
      <c r="I20" s="10">
        <v>4</v>
      </c>
      <c r="J20" s="34">
        <f t="shared" si="4"/>
        <v>-4</v>
      </c>
      <c r="K20" s="34">
        <f t="shared" si="5"/>
        <v>2</v>
      </c>
      <c r="L20" s="34">
        <f t="shared" si="5"/>
        <v>-4</v>
      </c>
      <c r="M20" s="34">
        <f t="shared" si="5"/>
        <v>-2</v>
      </c>
    </row>
    <row r="21" spans="1:13" ht="14.5" customHeight="1">
      <c r="A21" s="43" t="s">
        <v>31</v>
      </c>
      <c r="B21" s="12">
        <f>SUM(B22:B27)</f>
        <v>1101</v>
      </c>
      <c r="C21" s="12">
        <f t="shared" ref="C21:M21" si="6">SUM(C22:C27)</f>
        <v>390</v>
      </c>
      <c r="D21" s="12">
        <f t="shared" si="6"/>
        <v>488</v>
      </c>
      <c r="E21" s="12">
        <f t="shared" si="6"/>
        <v>223</v>
      </c>
      <c r="F21" s="12">
        <f t="shared" si="6"/>
        <v>1180</v>
      </c>
      <c r="G21" s="12">
        <f t="shared" si="6"/>
        <v>367</v>
      </c>
      <c r="H21" s="12">
        <f t="shared" si="6"/>
        <v>540</v>
      </c>
      <c r="I21" s="12">
        <f t="shared" si="6"/>
        <v>273</v>
      </c>
      <c r="J21" s="33">
        <f t="shared" si="6"/>
        <v>79</v>
      </c>
      <c r="K21" s="33">
        <f t="shared" si="6"/>
        <v>-23</v>
      </c>
      <c r="L21" s="33">
        <f t="shared" si="6"/>
        <v>52</v>
      </c>
      <c r="M21" s="33">
        <f t="shared" si="6"/>
        <v>50</v>
      </c>
    </row>
    <row r="22" spans="1:13" ht="14.5" customHeight="1">
      <c r="A22" s="69" t="s">
        <v>21</v>
      </c>
      <c r="B22" s="10">
        <f t="shared" ref="B22:B27" si="7">SUM(C22:E22)</f>
        <v>236</v>
      </c>
      <c r="C22" s="10">
        <v>106</v>
      </c>
      <c r="D22" s="10">
        <v>102</v>
      </c>
      <c r="E22" s="10">
        <v>28</v>
      </c>
      <c r="F22" s="10">
        <f t="shared" ref="F22:F27" si="8">SUM(G22:I22)</f>
        <v>245</v>
      </c>
      <c r="G22" s="10">
        <v>97</v>
      </c>
      <c r="H22" s="10">
        <v>115</v>
      </c>
      <c r="I22" s="10">
        <v>33</v>
      </c>
      <c r="J22" s="34">
        <f t="shared" ref="J22:J27" si="9">SUM(K22:M22)</f>
        <v>9</v>
      </c>
      <c r="K22" s="34">
        <f t="shared" ref="K22:M27" si="10">G22-C22</f>
        <v>-9</v>
      </c>
      <c r="L22" s="34">
        <f t="shared" si="10"/>
        <v>13</v>
      </c>
      <c r="M22" s="34">
        <f t="shared" si="10"/>
        <v>5</v>
      </c>
    </row>
    <row r="23" spans="1:13" ht="14.5" customHeight="1">
      <c r="A23" s="68" t="s">
        <v>22</v>
      </c>
      <c r="B23" s="12">
        <f t="shared" si="7"/>
        <v>147</v>
      </c>
      <c r="C23" s="12">
        <v>65</v>
      </c>
      <c r="D23" s="12">
        <v>50</v>
      </c>
      <c r="E23" s="12">
        <v>32</v>
      </c>
      <c r="F23" s="12">
        <f t="shared" si="8"/>
        <v>162</v>
      </c>
      <c r="G23" s="12">
        <v>63</v>
      </c>
      <c r="H23" s="12">
        <v>53</v>
      </c>
      <c r="I23" s="12">
        <v>46</v>
      </c>
      <c r="J23" s="33">
        <f t="shared" si="9"/>
        <v>15</v>
      </c>
      <c r="K23" s="33">
        <f t="shared" si="10"/>
        <v>-2</v>
      </c>
      <c r="L23" s="33">
        <f t="shared" si="10"/>
        <v>3</v>
      </c>
      <c r="M23" s="33">
        <f t="shared" si="10"/>
        <v>14</v>
      </c>
    </row>
    <row r="24" spans="1:13" ht="14.5" customHeight="1">
      <c r="A24" s="69" t="s">
        <v>32</v>
      </c>
      <c r="B24" s="10">
        <f t="shared" si="7"/>
        <v>108</v>
      </c>
      <c r="C24" s="10">
        <v>31</v>
      </c>
      <c r="D24" s="10">
        <v>47</v>
      </c>
      <c r="E24" s="10">
        <v>30</v>
      </c>
      <c r="F24" s="10">
        <f t="shared" si="8"/>
        <v>116</v>
      </c>
      <c r="G24" s="10">
        <v>28</v>
      </c>
      <c r="H24" s="10">
        <v>49</v>
      </c>
      <c r="I24" s="10">
        <v>39</v>
      </c>
      <c r="J24" s="34">
        <f t="shared" si="9"/>
        <v>8</v>
      </c>
      <c r="K24" s="34">
        <f t="shared" si="10"/>
        <v>-3</v>
      </c>
      <c r="L24" s="34">
        <f t="shared" si="10"/>
        <v>2</v>
      </c>
      <c r="M24" s="34">
        <f t="shared" si="10"/>
        <v>9</v>
      </c>
    </row>
    <row r="25" spans="1:13" ht="14.5" customHeight="1">
      <c r="A25" s="68" t="s">
        <v>23</v>
      </c>
      <c r="B25" s="12">
        <f t="shared" si="7"/>
        <v>268</v>
      </c>
      <c r="C25" s="12">
        <v>68</v>
      </c>
      <c r="D25" s="12">
        <v>142</v>
      </c>
      <c r="E25" s="12">
        <v>58</v>
      </c>
      <c r="F25" s="12">
        <f t="shared" si="8"/>
        <v>295</v>
      </c>
      <c r="G25" s="12">
        <v>68</v>
      </c>
      <c r="H25" s="12">
        <v>157</v>
      </c>
      <c r="I25" s="12">
        <v>70</v>
      </c>
      <c r="J25" s="33">
        <f t="shared" si="9"/>
        <v>27</v>
      </c>
      <c r="K25" s="33">
        <f t="shared" si="10"/>
        <v>0</v>
      </c>
      <c r="L25" s="33">
        <f t="shared" si="10"/>
        <v>15</v>
      </c>
      <c r="M25" s="33">
        <f t="shared" si="10"/>
        <v>12</v>
      </c>
    </row>
    <row r="26" spans="1:13" ht="14.5" customHeight="1">
      <c r="A26" s="69" t="s">
        <v>24</v>
      </c>
      <c r="B26" s="10">
        <f t="shared" si="7"/>
        <v>149</v>
      </c>
      <c r="C26" s="10">
        <v>41</v>
      </c>
      <c r="D26" s="10">
        <v>68</v>
      </c>
      <c r="E26" s="10">
        <v>40</v>
      </c>
      <c r="F26" s="10">
        <f t="shared" si="8"/>
        <v>170</v>
      </c>
      <c r="G26" s="10">
        <v>44</v>
      </c>
      <c r="H26" s="10">
        <v>80</v>
      </c>
      <c r="I26" s="10">
        <v>46</v>
      </c>
      <c r="J26" s="34">
        <f t="shared" si="9"/>
        <v>21</v>
      </c>
      <c r="K26" s="34">
        <f t="shared" si="10"/>
        <v>3</v>
      </c>
      <c r="L26" s="34">
        <f t="shared" si="10"/>
        <v>12</v>
      </c>
      <c r="M26" s="34">
        <f t="shared" si="10"/>
        <v>6</v>
      </c>
    </row>
    <row r="27" spans="1:13" ht="14.5" customHeight="1">
      <c r="A27" s="68" t="s">
        <v>25</v>
      </c>
      <c r="B27" s="12">
        <f t="shared" si="7"/>
        <v>193</v>
      </c>
      <c r="C27" s="12">
        <v>79</v>
      </c>
      <c r="D27" s="12">
        <v>79</v>
      </c>
      <c r="E27" s="12">
        <v>35</v>
      </c>
      <c r="F27" s="12">
        <f t="shared" si="8"/>
        <v>192</v>
      </c>
      <c r="G27" s="12">
        <v>67</v>
      </c>
      <c r="H27" s="12">
        <v>86</v>
      </c>
      <c r="I27" s="12">
        <v>39</v>
      </c>
      <c r="J27" s="33">
        <f t="shared" si="9"/>
        <v>-1</v>
      </c>
      <c r="K27" s="33">
        <f t="shared" si="10"/>
        <v>-12</v>
      </c>
      <c r="L27" s="33">
        <f t="shared" si="10"/>
        <v>7</v>
      </c>
      <c r="M27" s="33">
        <f t="shared" si="10"/>
        <v>4</v>
      </c>
    </row>
    <row r="28" spans="1:13" ht="14.5" customHeight="1">
      <c r="A28" s="52"/>
      <c r="B28" s="336" t="s">
        <v>95</v>
      </c>
      <c r="C28" s="336"/>
      <c r="D28" s="336"/>
      <c r="E28" s="336"/>
      <c r="F28" s="336" t="s">
        <v>95</v>
      </c>
      <c r="G28" s="336"/>
      <c r="H28" s="336"/>
      <c r="I28" s="336"/>
      <c r="J28" s="336" t="s">
        <v>115</v>
      </c>
      <c r="K28" s="336"/>
      <c r="L28" s="336"/>
      <c r="M28" s="336"/>
    </row>
    <row r="29" spans="1:13" ht="14.5" customHeight="1">
      <c r="A29" s="7" t="s">
        <v>10</v>
      </c>
      <c r="B29" s="168">
        <f>B9*100/$B9</f>
        <v>100</v>
      </c>
      <c r="C29" s="75">
        <f>C9*100/$B9</f>
        <v>41.789287816362567</v>
      </c>
      <c r="D29" s="75">
        <f>D9*100/$B9</f>
        <v>48.357857563272511</v>
      </c>
      <c r="E29" s="75">
        <f>E9*100/$B9</f>
        <v>9.852854620364921</v>
      </c>
      <c r="F29" s="168">
        <f>F9*100/$F9</f>
        <v>100</v>
      </c>
      <c r="G29" s="75">
        <f>G9*100/$F9</f>
        <v>41.600551914453263</v>
      </c>
      <c r="H29" s="75">
        <f>H9*100/$F9</f>
        <v>48.005059215821547</v>
      </c>
      <c r="I29" s="75">
        <f>I9*100/$F9</f>
        <v>10.394388869725192</v>
      </c>
      <c r="J29" s="168" t="s">
        <v>247</v>
      </c>
      <c r="K29" s="31">
        <f t="shared" ref="K29:K45" si="11">G29-C29</f>
        <v>-0.188735901909304</v>
      </c>
      <c r="L29" s="31">
        <f t="shared" ref="L29:M44" si="12">H29-D29</f>
        <v>-0.35279834745096394</v>
      </c>
      <c r="M29" s="31">
        <f t="shared" si="12"/>
        <v>0.5415342493602715</v>
      </c>
    </row>
    <row r="30" spans="1:13" ht="14.5" customHeight="1">
      <c r="A30" s="44" t="s">
        <v>30</v>
      </c>
      <c r="B30" s="169">
        <f t="shared" ref="B30:E45" si="13">B10*100/$B10</f>
        <v>100</v>
      </c>
      <c r="C30" s="76">
        <f t="shared" si="13"/>
        <v>42.737354611847444</v>
      </c>
      <c r="D30" s="76">
        <f t="shared" si="13"/>
        <v>48.958615093318905</v>
      </c>
      <c r="E30" s="76">
        <f t="shared" si="13"/>
        <v>8.3040302948336482</v>
      </c>
      <c r="F30" s="169">
        <f t="shared" ref="F30:I45" si="14">F10*100/$F10</f>
        <v>100</v>
      </c>
      <c r="G30" s="76">
        <f t="shared" si="14"/>
        <v>43.248636424105364</v>
      </c>
      <c r="H30" s="76">
        <f t="shared" si="14"/>
        <v>48.35705733670347</v>
      </c>
      <c r="I30" s="76">
        <f t="shared" si="14"/>
        <v>8.3943062391911667</v>
      </c>
      <c r="J30" s="169" t="s">
        <v>247</v>
      </c>
      <c r="K30" s="32">
        <f t="shared" si="11"/>
        <v>0.51128181225791991</v>
      </c>
      <c r="L30" s="32">
        <f t="shared" si="12"/>
        <v>-0.60155775661543487</v>
      </c>
      <c r="M30" s="32">
        <f t="shared" si="12"/>
        <v>9.0275944357518512E-2</v>
      </c>
    </row>
    <row r="31" spans="1:13" ht="14.5" customHeight="1">
      <c r="A31" s="68" t="s">
        <v>11</v>
      </c>
      <c r="B31" s="168">
        <f>B11*100/$B11</f>
        <v>100</v>
      </c>
      <c r="C31" s="75">
        <f t="shared" si="13"/>
        <v>43.807763401109057</v>
      </c>
      <c r="D31" s="75">
        <f t="shared" si="13"/>
        <v>41.035120147874309</v>
      </c>
      <c r="E31" s="75">
        <f t="shared" si="13"/>
        <v>15.157116451016636</v>
      </c>
      <c r="F31" s="168">
        <f t="shared" si="14"/>
        <v>100</v>
      </c>
      <c r="G31" s="75">
        <f t="shared" si="14"/>
        <v>40.147329650092082</v>
      </c>
      <c r="H31" s="75">
        <f t="shared" si="14"/>
        <v>46.224677716390424</v>
      </c>
      <c r="I31" s="75">
        <f t="shared" si="14"/>
        <v>13.627992633517495</v>
      </c>
      <c r="J31" s="168" t="s">
        <v>247</v>
      </c>
      <c r="K31" s="31">
        <f t="shared" si="11"/>
        <v>-3.6604337510169742</v>
      </c>
      <c r="L31" s="31">
        <f t="shared" si="12"/>
        <v>5.1895575685161148</v>
      </c>
      <c r="M31" s="31">
        <f t="shared" si="12"/>
        <v>-1.5291238174991406</v>
      </c>
    </row>
    <row r="32" spans="1:13" ht="14.5" customHeight="1">
      <c r="A32" s="69" t="s">
        <v>12</v>
      </c>
      <c r="B32" s="169">
        <f t="shared" si="13"/>
        <v>100</v>
      </c>
      <c r="C32" s="76">
        <f t="shared" ref="C32:E35" si="15">C12*100/$B12</f>
        <v>34.615384615384613</v>
      </c>
      <c r="D32" s="76">
        <f t="shared" si="15"/>
        <v>46.153846153846153</v>
      </c>
      <c r="E32" s="76">
        <f t="shared" si="15"/>
        <v>19.23076923076923</v>
      </c>
      <c r="F32" s="169">
        <f t="shared" ref="F32:I35" si="16">F12*100/$F12</f>
        <v>100</v>
      </c>
      <c r="G32" s="76">
        <f t="shared" si="16"/>
        <v>29.936305732484076</v>
      </c>
      <c r="H32" s="76">
        <f t="shared" si="16"/>
        <v>55.414012738853501</v>
      </c>
      <c r="I32" s="76">
        <f t="shared" si="16"/>
        <v>14.64968152866242</v>
      </c>
      <c r="J32" s="169" t="s">
        <v>247</v>
      </c>
      <c r="K32" s="32">
        <f t="shared" si="11"/>
        <v>-4.6790788829005372</v>
      </c>
      <c r="L32" s="32">
        <f t="shared" ref="L32:M35" si="17">H32-D32</f>
        <v>9.2601665850073474</v>
      </c>
      <c r="M32" s="32">
        <f t="shared" si="17"/>
        <v>-4.5810877021068102</v>
      </c>
    </row>
    <row r="33" spans="1:13" ht="14.5" customHeight="1">
      <c r="A33" s="68" t="s">
        <v>13</v>
      </c>
      <c r="B33" s="168">
        <f t="shared" si="13"/>
        <v>100</v>
      </c>
      <c r="C33" s="75">
        <f t="shared" si="15"/>
        <v>32.016210739614998</v>
      </c>
      <c r="D33" s="75">
        <f t="shared" si="15"/>
        <v>45.997973657548123</v>
      </c>
      <c r="E33" s="75">
        <f t="shared" si="15"/>
        <v>21.98581560283688</v>
      </c>
      <c r="F33" s="168">
        <f t="shared" si="16"/>
        <v>100</v>
      </c>
      <c r="G33" s="75">
        <f t="shared" si="16"/>
        <v>34.867776689520078</v>
      </c>
      <c r="H33" s="75">
        <f t="shared" si="16"/>
        <v>46.033300685602349</v>
      </c>
      <c r="I33" s="75">
        <f t="shared" si="16"/>
        <v>19.09892262487757</v>
      </c>
      <c r="J33" s="168" t="s">
        <v>247</v>
      </c>
      <c r="K33" s="31">
        <f t="shared" si="11"/>
        <v>2.8515659499050798</v>
      </c>
      <c r="L33" s="31">
        <f t="shared" si="17"/>
        <v>3.5327028054226162E-2</v>
      </c>
      <c r="M33" s="31">
        <f t="shared" si="17"/>
        <v>-2.8868929779593095</v>
      </c>
    </row>
    <row r="34" spans="1:13" ht="14.5" customHeight="1">
      <c r="A34" s="69" t="s">
        <v>14</v>
      </c>
      <c r="B34" s="169">
        <f t="shared" si="13"/>
        <v>100</v>
      </c>
      <c r="C34" s="76">
        <f t="shared" si="15"/>
        <v>43.820224719101127</v>
      </c>
      <c r="D34" s="76">
        <f t="shared" si="15"/>
        <v>43.820224719101127</v>
      </c>
      <c r="E34" s="76">
        <f t="shared" si="15"/>
        <v>12.359550561797754</v>
      </c>
      <c r="F34" s="169">
        <f t="shared" si="16"/>
        <v>100</v>
      </c>
      <c r="G34" s="76">
        <f t="shared" si="16"/>
        <v>46.875</v>
      </c>
      <c r="H34" s="76">
        <f t="shared" si="16"/>
        <v>37.5</v>
      </c>
      <c r="I34" s="76">
        <f t="shared" si="16"/>
        <v>15.625</v>
      </c>
      <c r="J34" s="169" t="s">
        <v>247</v>
      </c>
      <c r="K34" s="32">
        <f t="shared" si="11"/>
        <v>3.0547752808988733</v>
      </c>
      <c r="L34" s="32">
        <f t="shared" si="17"/>
        <v>-6.3202247191011267</v>
      </c>
      <c r="M34" s="32">
        <f t="shared" si="17"/>
        <v>3.2654494382022463</v>
      </c>
    </row>
    <row r="35" spans="1:13" ht="14.5" customHeight="1">
      <c r="A35" s="68" t="s">
        <v>15</v>
      </c>
      <c r="B35" s="168">
        <f t="shared" si="13"/>
        <v>100</v>
      </c>
      <c r="C35" s="75">
        <f t="shared" si="15"/>
        <v>36.039360393603936</v>
      </c>
      <c r="D35" s="75">
        <f t="shared" si="15"/>
        <v>60.947109471094713</v>
      </c>
      <c r="E35" s="75">
        <f t="shared" si="15"/>
        <v>3.0135301353013531</v>
      </c>
      <c r="F35" s="168">
        <f t="shared" si="16"/>
        <v>100</v>
      </c>
      <c r="G35" s="75">
        <f t="shared" si="16"/>
        <v>35.769728331177234</v>
      </c>
      <c r="H35" s="75">
        <f t="shared" si="16"/>
        <v>60.996119016817595</v>
      </c>
      <c r="I35" s="75">
        <f t="shared" si="16"/>
        <v>3.2341526520051747</v>
      </c>
      <c r="J35" s="168" t="s">
        <v>247</v>
      </c>
      <c r="K35" s="31">
        <f t="shared" si="11"/>
        <v>-0.26963206242670168</v>
      </c>
      <c r="L35" s="31">
        <f t="shared" si="17"/>
        <v>4.9009545722881853E-2</v>
      </c>
      <c r="M35" s="31">
        <f t="shared" si="17"/>
        <v>0.2206225167038216</v>
      </c>
    </row>
    <row r="36" spans="1:13" ht="14.5" customHeight="1">
      <c r="A36" s="69" t="s">
        <v>16</v>
      </c>
      <c r="B36" s="169">
        <f t="shared" si="13"/>
        <v>100</v>
      </c>
      <c r="C36" s="76">
        <f t="shared" si="13"/>
        <v>36.337209302325583</v>
      </c>
      <c r="D36" s="76">
        <f t="shared" si="13"/>
        <v>56.25</v>
      </c>
      <c r="E36" s="76">
        <f t="shared" si="13"/>
        <v>7.4127906976744189</v>
      </c>
      <c r="F36" s="169">
        <f t="shared" si="14"/>
        <v>100</v>
      </c>
      <c r="G36" s="76">
        <f t="shared" si="14"/>
        <v>34.87394957983193</v>
      </c>
      <c r="H36" s="76">
        <f t="shared" si="14"/>
        <v>56.442577030812323</v>
      </c>
      <c r="I36" s="76">
        <f t="shared" si="14"/>
        <v>8.6834733893557416</v>
      </c>
      <c r="J36" s="169" t="s">
        <v>247</v>
      </c>
      <c r="K36" s="32">
        <f t="shared" si="11"/>
        <v>-1.4632597224936532</v>
      </c>
      <c r="L36" s="32">
        <f t="shared" si="12"/>
        <v>0.19257703081232336</v>
      </c>
      <c r="M36" s="32">
        <f t="shared" si="12"/>
        <v>1.2706826916813228</v>
      </c>
    </row>
    <row r="37" spans="1:13" ht="14.5" customHeight="1">
      <c r="A37" s="68" t="s">
        <v>17</v>
      </c>
      <c r="B37" s="168">
        <f t="shared" si="13"/>
        <v>100</v>
      </c>
      <c r="C37" s="75">
        <f t="shared" si="13"/>
        <v>36.579572446555822</v>
      </c>
      <c r="D37" s="75">
        <f t="shared" si="13"/>
        <v>56.294536817102134</v>
      </c>
      <c r="E37" s="75">
        <f t="shared" si="13"/>
        <v>7.1258907363420425</v>
      </c>
      <c r="F37" s="168">
        <f t="shared" si="14"/>
        <v>100</v>
      </c>
      <c r="G37" s="75">
        <f t="shared" si="14"/>
        <v>37.35224586288416</v>
      </c>
      <c r="H37" s="75">
        <f t="shared" si="14"/>
        <v>55.319148936170215</v>
      </c>
      <c r="I37" s="75">
        <f t="shared" si="14"/>
        <v>7.3286052009456268</v>
      </c>
      <c r="J37" s="168" t="s">
        <v>247</v>
      </c>
      <c r="K37" s="31">
        <f t="shared" si="11"/>
        <v>0.77267341632833819</v>
      </c>
      <c r="L37" s="31">
        <f t="shared" si="12"/>
        <v>-0.97538788093191897</v>
      </c>
      <c r="M37" s="31">
        <f t="shared" si="12"/>
        <v>0.20271446460358433</v>
      </c>
    </row>
    <row r="38" spans="1:13" ht="14.5" customHeight="1">
      <c r="A38" s="69" t="s">
        <v>18</v>
      </c>
      <c r="B38" s="169">
        <f t="shared" si="13"/>
        <v>100</v>
      </c>
      <c r="C38" s="76">
        <f t="shared" si="13"/>
        <v>60.463659147869677</v>
      </c>
      <c r="D38" s="76">
        <f t="shared" si="13"/>
        <v>37.468671679197996</v>
      </c>
      <c r="E38" s="76">
        <f t="shared" si="13"/>
        <v>2.0676691729323307</v>
      </c>
      <c r="F38" s="169">
        <f t="shared" si="14"/>
        <v>100</v>
      </c>
      <c r="G38" s="76">
        <f t="shared" si="14"/>
        <v>60.75063613231552</v>
      </c>
      <c r="H38" s="76">
        <f t="shared" si="14"/>
        <v>36.768447837150127</v>
      </c>
      <c r="I38" s="76">
        <f t="shared" si="14"/>
        <v>2.4809160305343512</v>
      </c>
      <c r="J38" s="169" t="s">
        <v>247</v>
      </c>
      <c r="K38" s="32">
        <f t="shared" si="11"/>
        <v>0.28697698444584319</v>
      </c>
      <c r="L38" s="32">
        <f t="shared" si="12"/>
        <v>-0.70022384204786903</v>
      </c>
      <c r="M38" s="32">
        <f t="shared" si="12"/>
        <v>0.41324685760202051</v>
      </c>
    </row>
    <row r="39" spans="1:13" ht="14.5" customHeight="1">
      <c r="A39" s="68" t="s">
        <v>19</v>
      </c>
      <c r="B39" s="168">
        <f t="shared" si="13"/>
        <v>100</v>
      </c>
      <c r="C39" s="75">
        <f t="shared" si="13"/>
        <v>44.182262001627336</v>
      </c>
      <c r="D39" s="75">
        <f t="shared" si="13"/>
        <v>47.274206672091132</v>
      </c>
      <c r="E39" s="75">
        <f t="shared" si="13"/>
        <v>8.5435313262815296</v>
      </c>
      <c r="F39" s="168">
        <f t="shared" si="14"/>
        <v>100</v>
      </c>
      <c r="G39" s="75">
        <f t="shared" si="14"/>
        <v>46.97406340057637</v>
      </c>
      <c r="H39" s="75">
        <f t="shared" si="14"/>
        <v>43.0835734870317</v>
      </c>
      <c r="I39" s="75">
        <f t="shared" si="14"/>
        <v>9.9423631123919307</v>
      </c>
      <c r="J39" s="168" t="s">
        <v>247</v>
      </c>
      <c r="K39" s="31">
        <f t="shared" si="11"/>
        <v>2.7918013989490333</v>
      </c>
      <c r="L39" s="31">
        <f t="shared" si="12"/>
        <v>-4.1906331850594327</v>
      </c>
      <c r="M39" s="31">
        <f t="shared" si="12"/>
        <v>1.3988317861104012</v>
      </c>
    </row>
    <row r="40" spans="1:13" ht="14.5" customHeight="1">
      <c r="A40" s="69" t="s">
        <v>20</v>
      </c>
      <c r="B40" s="169">
        <f t="shared" si="13"/>
        <v>100</v>
      </c>
      <c r="C40" s="76">
        <f t="shared" si="13"/>
        <v>26.229508196721312</v>
      </c>
      <c r="D40" s="76">
        <f t="shared" si="13"/>
        <v>63.934426229508198</v>
      </c>
      <c r="E40" s="76">
        <f t="shared" si="13"/>
        <v>9.8360655737704921</v>
      </c>
      <c r="F40" s="169">
        <f t="shared" si="14"/>
        <v>100</v>
      </c>
      <c r="G40" s="76">
        <f t="shared" si="14"/>
        <v>31.578947368421051</v>
      </c>
      <c r="H40" s="76">
        <f t="shared" si="14"/>
        <v>61.403508771929822</v>
      </c>
      <c r="I40" s="76">
        <f t="shared" si="14"/>
        <v>7.0175438596491224</v>
      </c>
      <c r="J40" s="169" t="s">
        <v>247</v>
      </c>
      <c r="K40" s="32">
        <f t="shared" si="11"/>
        <v>5.3494391716997391</v>
      </c>
      <c r="L40" s="32">
        <f t="shared" si="12"/>
        <v>-2.5309174575783757</v>
      </c>
      <c r="M40" s="32">
        <f t="shared" si="12"/>
        <v>-2.8185217141213696</v>
      </c>
    </row>
    <row r="41" spans="1:13" ht="14.5" customHeight="1">
      <c r="A41" s="43" t="s">
        <v>31</v>
      </c>
      <c r="B41" s="168">
        <f t="shared" si="13"/>
        <v>100</v>
      </c>
      <c r="C41" s="75">
        <f t="shared" si="13"/>
        <v>35.422343324250683</v>
      </c>
      <c r="D41" s="75">
        <f t="shared" si="13"/>
        <v>44.323342415985465</v>
      </c>
      <c r="E41" s="75">
        <f t="shared" si="13"/>
        <v>20.254314259763852</v>
      </c>
      <c r="F41" s="168">
        <f t="shared" si="14"/>
        <v>100</v>
      </c>
      <c r="G41" s="75">
        <f t="shared" si="14"/>
        <v>31.101694915254239</v>
      </c>
      <c r="H41" s="75">
        <f t="shared" si="14"/>
        <v>45.762711864406782</v>
      </c>
      <c r="I41" s="75">
        <f t="shared" si="14"/>
        <v>23.135593220338983</v>
      </c>
      <c r="J41" s="168" t="s">
        <v>247</v>
      </c>
      <c r="K41" s="31">
        <f t="shared" si="11"/>
        <v>-4.3206484089964441</v>
      </c>
      <c r="L41" s="31">
        <f t="shared" si="12"/>
        <v>1.4393694484213171</v>
      </c>
      <c r="M41" s="31">
        <f t="shared" si="12"/>
        <v>2.8812789605751306</v>
      </c>
    </row>
    <row r="42" spans="1:13" ht="14.5" customHeight="1">
      <c r="A42" s="69" t="s">
        <v>21</v>
      </c>
      <c r="B42" s="169">
        <f t="shared" si="13"/>
        <v>100</v>
      </c>
      <c r="C42" s="76">
        <f t="shared" si="13"/>
        <v>44.915254237288138</v>
      </c>
      <c r="D42" s="76">
        <f t="shared" si="13"/>
        <v>43.220338983050844</v>
      </c>
      <c r="E42" s="76">
        <f t="shared" si="13"/>
        <v>11.864406779661017</v>
      </c>
      <c r="F42" s="169">
        <f t="shared" si="14"/>
        <v>100</v>
      </c>
      <c r="G42" s="76">
        <f t="shared" si="14"/>
        <v>39.591836734693878</v>
      </c>
      <c r="H42" s="76">
        <f t="shared" si="14"/>
        <v>46.938775510204081</v>
      </c>
      <c r="I42" s="76">
        <f t="shared" si="14"/>
        <v>13.469387755102041</v>
      </c>
      <c r="J42" s="169" t="s">
        <v>247</v>
      </c>
      <c r="K42" s="32">
        <f t="shared" si="11"/>
        <v>-5.3234175025942605</v>
      </c>
      <c r="L42" s="32">
        <f t="shared" si="12"/>
        <v>3.7184365271532371</v>
      </c>
      <c r="M42" s="32">
        <f t="shared" si="12"/>
        <v>1.6049809754410234</v>
      </c>
    </row>
    <row r="43" spans="1:13" ht="14.5" customHeight="1">
      <c r="A43" s="68" t="s">
        <v>22</v>
      </c>
      <c r="B43" s="168">
        <f t="shared" si="13"/>
        <v>100</v>
      </c>
      <c r="C43" s="75">
        <f t="shared" si="13"/>
        <v>44.217687074829932</v>
      </c>
      <c r="D43" s="75">
        <f t="shared" si="13"/>
        <v>34.013605442176868</v>
      </c>
      <c r="E43" s="75">
        <f t="shared" si="13"/>
        <v>21.768707482993197</v>
      </c>
      <c r="F43" s="168">
        <f t="shared" si="14"/>
        <v>100</v>
      </c>
      <c r="G43" s="75">
        <f t="shared" si="14"/>
        <v>38.888888888888886</v>
      </c>
      <c r="H43" s="75">
        <f t="shared" si="14"/>
        <v>32.716049382716051</v>
      </c>
      <c r="I43" s="75">
        <f t="shared" si="14"/>
        <v>28.395061728395063</v>
      </c>
      <c r="J43" s="168" t="s">
        <v>247</v>
      </c>
      <c r="K43" s="31">
        <f t="shared" si="11"/>
        <v>-5.3287981859410465</v>
      </c>
      <c r="L43" s="31">
        <f t="shared" si="12"/>
        <v>-1.2975560594608169</v>
      </c>
      <c r="M43" s="31">
        <f t="shared" si="12"/>
        <v>6.6263542454018669</v>
      </c>
    </row>
    <row r="44" spans="1:13" ht="14.5" customHeight="1">
      <c r="A44" s="69" t="s">
        <v>32</v>
      </c>
      <c r="B44" s="169">
        <f t="shared" si="13"/>
        <v>100</v>
      </c>
      <c r="C44" s="76">
        <f t="shared" si="13"/>
        <v>28.703703703703702</v>
      </c>
      <c r="D44" s="76">
        <f t="shared" si="13"/>
        <v>43.518518518518519</v>
      </c>
      <c r="E44" s="76">
        <f t="shared" si="13"/>
        <v>27.777777777777779</v>
      </c>
      <c r="F44" s="169">
        <f t="shared" si="14"/>
        <v>100</v>
      </c>
      <c r="G44" s="76">
        <f t="shared" si="14"/>
        <v>24.137931034482758</v>
      </c>
      <c r="H44" s="76">
        <f t="shared" si="14"/>
        <v>42.241379310344826</v>
      </c>
      <c r="I44" s="76">
        <f t="shared" si="14"/>
        <v>33.620689655172413</v>
      </c>
      <c r="J44" s="169" t="s">
        <v>247</v>
      </c>
      <c r="K44" s="32">
        <f t="shared" si="11"/>
        <v>-4.5657726692209444</v>
      </c>
      <c r="L44" s="32">
        <f>H44-D44</f>
        <v>-1.2771392081736934</v>
      </c>
      <c r="M44" s="32">
        <f t="shared" si="12"/>
        <v>5.8429118773946342</v>
      </c>
    </row>
    <row r="45" spans="1:13" ht="14.5" customHeight="1">
      <c r="A45" s="68" t="s">
        <v>23</v>
      </c>
      <c r="B45" s="168">
        <f t="shared" si="13"/>
        <v>100</v>
      </c>
      <c r="C45" s="75">
        <f t="shared" si="13"/>
        <v>25.373134328358208</v>
      </c>
      <c r="D45" s="75">
        <f t="shared" si="13"/>
        <v>52.985074626865675</v>
      </c>
      <c r="E45" s="75">
        <f t="shared" si="13"/>
        <v>21.64179104477612</v>
      </c>
      <c r="F45" s="168">
        <f t="shared" si="14"/>
        <v>100</v>
      </c>
      <c r="G45" s="75">
        <f t="shared" si="14"/>
        <v>23.050847457627118</v>
      </c>
      <c r="H45" s="75">
        <f t="shared" si="14"/>
        <v>53.220338983050844</v>
      </c>
      <c r="I45" s="75">
        <f t="shared" si="14"/>
        <v>23.728813559322035</v>
      </c>
      <c r="J45" s="168" t="s">
        <v>247</v>
      </c>
      <c r="K45" s="31">
        <f t="shared" si="11"/>
        <v>-2.3222868707310909</v>
      </c>
      <c r="L45" s="31">
        <f>H45-D45</f>
        <v>0.23526435618516928</v>
      </c>
      <c r="M45" s="31">
        <f>I45-E45</f>
        <v>2.0870225145459145</v>
      </c>
    </row>
    <row r="46" spans="1:13" ht="14.5" customHeight="1">
      <c r="A46" s="69" t="s">
        <v>24</v>
      </c>
      <c r="B46" s="169">
        <f t="shared" ref="B46:E47" si="18">B26*100/$B26</f>
        <v>100</v>
      </c>
      <c r="C46" s="76">
        <f t="shared" si="18"/>
        <v>27.516778523489933</v>
      </c>
      <c r="D46" s="76">
        <f t="shared" si="18"/>
        <v>45.63758389261745</v>
      </c>
      <c r="E46" s="76">
        <f t="shared" si="18"/>
        <v>26.845637583892618</v>
      </c>
      <c r="F46" s="169">
        <f t="shared" ref="F46:I47" si="19">F26*100/$F26</f>
        <v>100</v>
      </c>
      <c r="G46" s="76">
        <f t="shared" si="19"/>
        <v>25.882352941176471</v>
      </c>
      <c r="H46" s="76">
        <f t="shared" si="19"/>
        <v>47.058823529411768</v>
      </c>
      <c r="I46" s="76">
        <f t="shared" si="19"/>
        <v>27.058823529411764</v>
      </c>
      <c r="J46" s="169" t="s">
        <v>247</v>
      </c>
      <c r="K46" s="32">
        <f t="shared" ref="K46:M47" si="20">G46-C46</f>
        <v>-1.6344255823134617</v>
      </c>
      <c r="L46" s="32">
        <f t="shared" si="20"/>
        <v>1.4212396367943185</v>
      </c>
      <c r="M46" s="32">
        <f t="shared" si="20"/>
        <v>0.21318594551914671</v>
      </c>
    </row>
    <row r="47" spans="1:13" ht="14.5" customHeight="1">
      <c r="A47" s="68" t="s">
        <v>25</v>
      </c>
      <c r="B47" s="168">
        <f t="shared" si="18"/>
        <v>100</v>
      </c>
      <c r="C47" s="75">
        <f t="shared" si="18"/>
        <v>40.932642487046635</v>
      </c>
      <c r="D47" s="75">
        <f t="shared" si="18"/>
        <v>40.932642487046635</v>
      </c>
      <c r="E47" s="75">
        <f t="shared" si="18"/>
        <v>18.134715025906736</v>
      </c>
      <c r="F47" s="168">
        <f t="shared" si="19"/>
        <v>100</v>
      </c>
      <c r="G47" s="75">
        <f t="shared" si="19"/>
        <v>34.895833333333336</v>
      </c>
      <c r="H47" s="75">
        <f t="shared" si="19"/>
        <v>44.791666666666664</v>
      </c>
      <c r="I47" s="75">
        <f t="shared" si="19"/>
        <v>20.3125</v>
      </c>
      <c r="J47" s="168" t="s">
        <v>247</v>
      </c>
      <c r="K47" s="31">
        <f t="shared" si="20"/>
        <v>-6.0368091537132997</v>
      </c>
      <c r="L47" s="31">
        <f t="shared" si="20"/>
        <v>3.8590241796200289</v>
      </c>
      <c r="M47" s="31">
        <f t="shared" si="20"/>
        <v>2.1777849740932638</v>
      </c>
    </row>
    <row r="48" spans="1:13" s="64" customFormat="1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</sheetData>
  <mergeCells count="17">
    <mergeCell ref="J8:M8"/>
    <mergeCell ref="B28:E28"/>
    <mergeCell ref="A48:M48"/>
    <mergeCell ref="F28:I28"/>
    <mergeCell ref="J28:M28"/>
    <mergeCell ref="B8:E8"/>
    <mergeCell ref="F8:I8"/>
    <mergeCell ref="A5:A7"/>
    <mergeCell ref="B5:E5"/>
    <mergeCell ref="F5:I5"/>
    <mergeCell ref="J5:M5"/>
    <mergeCell ref="B6:B7"/>
    <mergeCell ref="C6:E6"/>
    <mergeCell ref="F6:F7"/>
    <mergeCell ref="G6:I6"/>
    <mergeCell ref="J6:J7"/>
    <mergeCell ref="K6:M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B2" sqref="B2"/>
    </sheetView>
  </sheetViews>
  <sheetFormatPr baseColWidth="10" defaultColWidth="10.81640625" defaultRowHeight="11.5"/>
  <cols>
    <col min="1" max="1" width="24.54296875" style="2" customWidth="1"/>
    <col min="2" max="2" width="10.81640625" style="2"/>
    <col min="3" max="5" width="13.6328125" style="2" customWidth="1"/>
    <col min="6" max="6" width="10.81640625" style="2"/>
    <col min="7" max="9" width="13.6328125" style="2" customWidth="1"/>
    <col min="10" max="10" width="10.81640625" style="2"/>
    <col min="11" max="13" width="13.6328125" style="2" customWidth="1"/>
    <col min="14" max="16384" width="10.81640625" style="2"/>
  </cols>
  <sheetData>
    <row r="1" spans="1:13" s="40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237</v>
      </c>
    </row>
    <row r="4" spans="1:13" s="64" customFormat="1" ht="14.5" customHeight="1">
      <c r="A4" s="127"/>
    </row>
    <row r="5" spans="1:13" s="125" customFormat="1" ht="20" customHeight="1">
      <c r="A5" s="342" t="s">
        <v>29</v>
      </c>
      <c r="B5" s="342">
        <v>2011</v>
      </c>
      <c r="C5" s="342"/>
      <c r="D5" s="342"/>
      <c r="E5" s="342"/>
      <c r="F5" s="342">
        <v>2015</v>
      </c>
      <c r="G5" s="342"/>
      <c r="H5" s="342"/>
      <c r="I5" s="342"/>
      <c r="J5" s="342" t="s">
        <v>59</v>
      </c>
      <c r="K5" s="342"/>
      <c r="L5" s="342"/>
      <c r="M5" s="342"/>
    </row>
    <row r="6" spans="1:13" s="127" customFormat="1" ht="20" customHeight="1">
      <c r="A6" s="342"/>
      <c r="B6" s="342" t="s">
        <v>2</v>
      </c>
      <c r="C6" s="342" t="s">
        <v>99</v>
      </c>
      <c r="D6" s="342"/>
      <c r="E6" s="342"/>
      <c r="F6" s="342" t="s">
        <v>2</v>
      </c>
      <c r="G6" s="342" t="s">
        <v>99</v>
      </c>
      <c r="H6" s="342"/>
      <c r="I6" s="342"/>
      <c r="J6" s="342" t="s">
        <v>2</v>
      </c>
      <c r="K6" s="342" t="s">
        <v>99</v>
      </c>
      <c r="L6" s="342"/>
      <c r="M6" s="342"/>
    </row>
    <row r="7" spans="1:13" s="127" customFormat="1" ht="20" customHeight="1">
      <c r="A7" s="342"/>
      <c r="B7" s="422"/>
      <c r="C7" s="332" t="s">
        <v>100</v>
      </c>
      <c r="D7" s="332" t="s">
        <v>101</v>
      </c>
      <c r="E7" s="332" t="s">
        <v>58</v>
      </c>
      <c r="F7" s="422"/>
      <c r="G7" s="332" t="s">
        <v>100</v>
      </c>
      <c r="H7" s="332" t="s">
        <v>101</v>
      </c>
      <c r="I7" s="332" t="s">
        <v>58</v>
      </c>
      <c r="J7" s="422"/>
      <c r="K7" s="332" t="s">
        <v>100</v>
      </c>
      <c r="L7" s="332" t="s">
        <v>101</v>
      </c>
      <c r="M7" s="332" t="s">
        <v>58</v>
      </c>
    </row>
    <row r="8" spans="1:13" ht="15" customHeight="1">
      <c r="A8" s="57"/>
      <c r="B8" s="368" t="s">
        <v>5</v>
      </c>
      <c r="C8" s="368"/>
      <c r="D8" s="368"/>
      <c r="E8" s="368"/>
      <c r="F8" s="368" t="s">
        <v>5</v>
      </c>
      <c r="G8" s="368"/>
      <c r="H8" s="368"/>
      <c r="I8" s="368"/>
      <c r="J8" s="368" t="s">
        <v>5</v>
      </c>
      <c r="K8" s="368"/>
      <c r="L8" s="368"/>
      <c r="M8" s="368"/>
    </row>
    <row r="9" spans="1:13" ht="14.5" customHeight="1">
      <c r="A9" s="7" t="s">
        <v>10</v>
      </c>
      <c r="B9" s="12">
        <f>SUM(B11:B20,B22:B27)</f>
        <v>9435</v>
      </c>
      <c r="C9" s="12">
        <v>3309</v>
      </c>
      <c r="D9" s="12">
        <v>5173</v>
      </c>
      <c r="E9" s="12">
        <v>953</v>
      </c>
      <c r="F9" s="12">
        <f>SUM(F11:F20,F22:F27)</f>
        <v>9370</v>
      </c>
      <c r="G9" s="12">
        <f>SUM(G11:G20,G22:G27)</f>
        <v>3329</v>
      </c>
      <c r="H9" s="12">
        <f>SUM(H11:H20,H22:H27)</f>
        <v>4991</v>
      </c>
      <c r="I9" s="12">
        <f>SUM(I11:I20,I22:I27)</f>
        <v>996</v>
      </c>
      <c r="J9" s="33">
        <f t="shared" ref="J9:M10" si="0">F9-B9</f>
        <v>-65</v>
      </c>
      <c r="K9" s="33">
        <f t="shared" si="0"/>
        <v>20</v>
      </c>
      <c r="L9" s="33">
        <f t="shared" si="0"/>
        <v>-182</v>
      </c>
      <c r="M9" s="33">
        <f t="shared" si="0"/>
        <v>43</v>
      </c>
    </row>
    <row r="10" spans="1:13" ht="14.5" customHeight="1">
      <c r="A10" s="44" t="s">
        <v>30</v>
      </c>
      <c r="B10" s="10">
        <f>SUM(B11:B20)</f>
        <v>9189</v>
      </c>
      <c r="C10" s="10">
        <v>3240</v>
      </c>
      <c r="D10" s="10">
        <v>5025</v>
      </c>
      <c r="E10" s="10">
        <v>924</v>
      </c>
      <c r="F10" s="10">
        <f>SUM(F11:F20)</f>
        <v>9120</v>
      </c>
      <c r="G10" s="10">
        <f>SUM(G11:G20)</f>
        <v>3273</v>
      </c>
      <c r="H10" s="10">
        <f>SUM(H11:H20)</f>
        <v>4874</v>
      </c>
      <c r="I10" s="10">
        <f>SUM(I11:I20)</f>
        <v>973</v>
      </c>
      <c r="J10" s="34">
        <f t="shared" si="0"/>
        <v>-69</v>
      </c>
      <c r="K10" s="34">
        <f t="shared" si="0"/>
        <v>33</v>
      </c>
      <c r="L10" s="34">
        <f t="shared" si="0"/>
        <v>-151</v>
      </c>
      <c r="M10" s="34">
        <f t="shared" si="0"/>
        <v>49</v>
      </c>
    </row>
    <row r="11" spans="1:13" ht="14.5" customHeight="1">
      <c r="A11" s="68" t="s">
        <v>11</v>
      </c>
      <c r="B11" s="12">
        <v>25</v>
      </c>
      <c r="C11" s="172" t="s">
        <v>175</v>
      </c>
      <c r="D11" s="172" t="s">
        <v>175</v>
      </c>
      <c r="E11" s="172" t="s">
        <v>175</v>
      </c>
      <c r="F11" s="12">
        <f t="shared" ref="F11:F20" si="1">SUM(G11:I11)</f>
        <v>24</v>
      </c>
      <c r="G11" s="12">
        <v>6</v>
      </c>
      <c r="H11" s="12">
        <v>15</v>
      </c>
      <c r="I11" s="12">
        <v>3</v>
      </c>
      <c r="J11" s="33">
        <f>F11-B11</f>
        <v>-1</v>
      </c>
      <c r="K11" s="172" t="s">
        <v>175</v>
      </c>
      <c r="L11" s="172" t="s">
        <v>175</v>
      </c>
      <c r="M11" s="172" t="s">
        <v>175</v>
      </c>
    </row>
    <row r="12" spans="1:13" ht="14.5" customHeight="1">
      <c r="A12" s="69" t="s">
        <v>12</v>
      </c>
      <c r="B12" s="10">
        <f t="shared" ref="B12:B20" si="2">SUM(C12:E12)</f>
        <v>41</v>
      </c>
      <c r="C12" s="10">
        <v>15</v>
      </c>
      <c r="D12" s="10">
        <v>16</v>
      </c>
      <c r="E12" s="10">
        <v>10</v>
      </c>
      <c r="F12" s="10">
        <f t="shared" si="1"/>
        <v>35</v>
      </c>
      <c r="G12" s="10">
        <v>14</v>
      </c>
      <c r="H12" s="10">
        <v>13</v>
      </c>
      <c r="I12" s="10">
        <v>8</v>
      </c>
      <c r="J12" s="34">
        <f t="shared" ref="J12:J20" si="3">SUM(K12:M12)</f>
        <v>-6</v>
      </c>
      <c r="K12" s="170">
        <f t="shared" ref="K12:M20" si="4">G12-C12</f>
        <v>-1</v>
      </c>
      <c r="L12" s="170">
        <f t="shared" si="4"/>
        <v>-3</v>
      </c>
      <c r="M12" s="170">
        <f t="shared" si="4"/>
        <v>-2</v>
      </c>
    </row>
    <row r="13" spans="1:13" ht="14.5" customHeight="1">
      <c r="A13" s="68" t="s">
        <v>13</v>
      </c>
      <c r="B13" s="12">
        <f t="shared" si="2"/>
        <v>489</v>
      </c>
      <c r="C13" s="12">
        <v>93</v>
      </c>
      <c r="D13" s="12">
        <v>244</v>
      </c>
      <c r="E13" s="12">
        <v>152</v>
      </c>
      <c r="F13" s="12">
        <f t="shared" si="1"/>
        <v>507</v>
      </c>
      <c r="G13" s="12">
        <v>122</v>
      </c>
      <c r="H13" s="12">
        <v>242</v>
      </c>
      <c r="I13" s="12">
        <v>143</v>
      </c>
      <c r="J13" s="33">
        <f t="shared" si="3"/>
        <v>18</v>
      </c>
      <c r="K13" s="33">
        <f t="shared" si="4"/>
        <v>29</v>
      </c>
      <c r="L13" s="33">
        <f t="shared" si="4"/>
        <v>-2</v>
      </c>
      <c r="M13" s="33">
        <f t="shared" si="4"/>
        <v>-9</v>
      </c>
    </row>
    <row r="14" spans="1:13" ht="14.5" customHeight="1">
      <c r="A14" s="69" t="s">
        <v>14</v>
      </c>
      <c r="B14" s="10">
        <v>18</v>
      </c>
      <c r="C14" s="10" t="s">
        <v>175</v>
      </c>
      <c r="D14" s="10" t="s">
        <v>175</v>
      </c>
      <c r="E14" s="10" t="s">
        <v>175</v>
      </c>
      <c r="F14" s="10">
        <f t="shared" si="1"/>
        <v>19</v>
      </c>
      <c r="G14" s="10">
        <v>5</v>
      </c>
      <c r="H14" s="10">
        <v>11</v>
      </c>
      <c r="I14" s="10">
        <v>3</v>
      </c>
      <c r="J14" s="34">
        <f>F14-B14</f>
        <v>1</v>
      </c>
      <c r="K14" s="170" t="s">
        <v>175</v>
      </c>
      <c r="L14" s="170" t="s">
        <v>175</v>
      </c>
      <c r="M14" s="170" t="s">
        <v>175</v>
      </c>
    </row>
    <row r="15" spans="1:13" ht="14.5" customHeight="1">
      <c r="A15" s="68" t="s">
        <v>15</v>
      </c>
      <c r="B15" s="12">
        <f t="shared" si="2"/>
        <v>2598</v>
      </c>
      <c r="C15" s="12">
        <v>856</v>
      </c>
      <c r="D15" s="12">
        <v>1661</v>
      </c>
      <c r="E15" s="12">
        <v>81</v>
      </c>
      <c r="F15" s="12">
        <f t="shared" si="1"/>
        <v>2537</v>
      </c>
      <c r="G15" s="12">
        <v>907</v>
      </c>
      <c r="H15" s="12">
        <v>1555</v>
      </c>
      <c r="I15" s="12">
        <v>75</v>
      </c>
      <c r="J15" s="33">
        <f t="shared" si="3"/>
        <v>-61</v>
      </c>
      <c r="K15" s="33">
        <f t="shared" si="4"/>
        <v>51</v>
      </c>
      <c r="L15" s="33">
        <f t="shared" si="4"/>
        <v>-106</v>
      </c>
      <c r="M15" s="33">
        <f t="shared" si="4"/>
        <v>-6</v>
      </c>
    </row>
    <row r="16" spans="1:13" ht="14.5" customHeight="1">
      <c r="A16" s="69" t="s">
        <v>16</v>
      </c>
      <c r="B16" s="10">
        <f t="shared" si="2"/>
        <v>466</v>
      </c>
      <c r="C16" s="10">
        <v>111</v>
      </c>
      <c r="D16" s="10">
        <v>311</v>
      </c>
      <c r="E16" s="10">
        <v>44</v>
      </c>
      <c r="F16" s="10">
        <f t="shared" si="1"/>
        <v>471</v>
      </c>
      <c r="G16" s="10">
        <v>112</v>
      </c>
      <c r="H16" s="10">
        <v>308</v>
      </c>
      <c r="I16" s="10">
        <v>51</v>
      </c>
      <c r="J16" s="34">
        <f t="shared" si="3"/>
        <v>5</v>
      </c>
      <c r="K16" s="34">
        <f t="shared" si="4"/>
        <v>1</v>
      </c>
      <c r="L16" s="34">
        <f t="shared" si="4"/>
        <v>-3</v>
      </c>
      <c r="M16" s="34">
        <f t="shared" si="4"/>
        <v>7</v>
      </c>
    </row>
    <row r="17" spans="1:13" ht="14.5" customHeight="1">
      <c r="A17" s="68" t="s">
        <v>17</v>
      </c>
      <c r="B17" s="12">
        <f t="shared" si="2"/>
        <v>721</v>
      </c>
      <c r="C17" s="12">
        <v>238</v>
      </c>
      <c r="D17" s="12">
        <v>405</v>
      </c>
      <c r="E17" s="12">
        <v>78</v>
      </c>
      <c r="F17" s="12">
        <f t="shared" si="1"/>
        <v>703</v>
      </c>
      <c r="G17" s="12">
        <v>238</v>
      </c>
      <c r="H17" s="12">
        <v>377</v>
      </c>
      <c r="I17" s="12">
        <v>88</v>
      </c>
      <c r="J17" s="33">
        <f t="shared" si="3"/>
        <v>-18</v>
      </c>
      <c r="K17" s="33">
        <f t="shared" si="4"/>
        <v>0</v>
      </c>
      <c r="L17" s="33">
        <f t="shared" si="4"/>
        <v>-28</v>
      </c>
      <c r="M17" s="33">
        <f t="shared" si="4"/>
        <v>10</v>
      </c>
    </row>
    <row r="18" spans="1:13" ht="14.5" customHeight="1">
      <c r="A18" s="69" t="s">
        <v>18</v>
      </c>
      <c r="B18" s="10">
        <f t="shared" si="2"/>
        <v>1882</v>
      </c>
      <c r="C18" s="10">
        <v>867</v>
      </c>
      <c r="D18" s="10">
        <v>894</v>
      </c>
      <c r="E18" s="10">
        <v>121</v>
      </c>
      <c r="F18" s="10">
        <f t="shared" si="1"/>
        <v>1847</v>
      </c>
      <c r="G18" s="10">
        <v>841</v>
      </c>
      <c r="H18" s="10">
        <v>879</v>
      </c>
      <c r="I18" s="10">
        <v>127</v>
      </c>
      <c r="J18" s="34">
        <f t="shared" si="3"/>
        <v>-35</v>
      </c>
      <c r="K18" s="34">
        <f t="shared" si="4"/>
        <v>-26</v>
      </c>
      <c r="L18" s="34">
        <f t="shared" si="4"/>
        <v>-15</v>
      </c>
      <c r="M18" s="34">
        <f t="shared" si="4"/>
        <v>6</v>
      </c>
    </row>
    <row r="19" spans="1:13" ht="14.5" customHeight="1">
      <c r="A19" s="68" t="s">
        <v>19</v>
      </c>
      <c r="B19" s="12">
        <f t="shared" si="2"/>
        <v>2736</v>
      </c>
      <c r="C19" s="12">
        <v>991</v>
      </c>
      <c r="D19" s="12">
        <v>1353</v>
      </c>
      <c r="E19" s="12">
        <v>392</v>
      </c>
      <c r="F19" s="12">
        <f t="shared" si="1"/>
        <v>2770</v>
      </c>
      <c r="G19" s="12">
        <v>980</v>
      </c>
      <c r="H19" s="12">
        <v>1357</v>
      </c>
      <c r="I19" s="12">
        <v>433</v>
      </c>
      <c r="J19" s="33">
        <f t="shared" si="3"/>
        <v>34</v>
      </c>
      <c r="K19" s="33">
        <f t="shared" si="4"/>
        <v>-11</v>
      </c>
      <c r="L19" s="33">
        <f t="shared" si="4"/>
        <v>4</v>
      </c>
      <c r="M19" s="33">
        <f t="shared" si="4"/>
        <v>41</v>
      </c>
    </row>
    <row r="20" spans="1:13" ht="14.5" customHeight="1">
      <c r="A20" s="69" t="s">
        <v>20</v>
      </c>
      <c r="B20" s="10">
        <f t="shared" si="2"/>
        <v>213</v>
      </c>
      <c r="C20" s="10">
        <v>56</v>
      </c>
      <c r="D20" s="10">
        <v>118</v>
      </c>
      <c r="E20" s="10">
        <v>39</v>
      </c>
      <c r="F20" s="10">
        <f t="shared" si="1"/>
        <v>207</v>
      </c>
      <c r="G20" s="10">
        <v>48</v>
      </c>
      <c r="H20" s="10">
        <v>117</v>
      </c>
      <c r="I20" s="10">
        <v>42</v>
      </c>
      <c r="J20" s="34">
        <f t="shared" si="3"/>
        <v>-6</v>
      </c>
      <c r="K20" s="34">
        <f t="shared" si="4"/>
        <v>-8</v>
      </c>
      <c r="L20" s="34">
        <f t="shared" si="4"/>
        <v>-1</v>
      </c>
      <c r="M20" s="34">
        <f t="shared" si="4"/>
        <v>3</v>
      </c>
    </row>
    <row r="21" spans="1:13" ht="14.5" customHeight="1">
      <c r="A21" s="43" t="s">
        <v>31</v>
      </c>
      <c r="B21" s="12">
        <f>SUM(B22:B27)</f>
        <v>246</v>
      </c>
      <c r="C21" s="12">
        <v>69</v>
      </c>
      <c r="D21" s="12">
        <v>148</v>
      </c>
      <c r="E21" s="12">
        <v>29</v>
      </c>
      <c r="F21" s="12">
        <f>SUM(F22:F27)</f>
        <v>250</v>
      </c>
      <c r="G21" s="12">
        <f>SUM(G22:G27)</f>
        <v>56</v>
      </c>
      <c r="H21" s="12">
        <f>SUM(H22:H27)</f>
        <v>117</v>
      </c>
      <c r="I21" s="12">
        <f>SUM(I22:I27)</f>
        <v>23</v>
      </c>
      <c r="J21" s="33">
        <v>24</v>
      </c>
      <c r="K21" s="33">
        <v>24</v>
      </c>
      <c r="L21" s="33">
        <v>24</v>
      </c>
      <c r="M21" s="33">
        <v>24</v>
      </c>
    </row>
    <row r="22" spans="1:13" ht="14.5" customHeight="1">
      <c r="A22" s="69" t="s">
        <v>21</v>
      </c>
      <c r="B22" s="10">
        <f t="shared" ref="B22:B27" si="5">SUM(C22:E22)</f>
        <v>64</v>
      </c>
      <c r="C22" s="10">
        <v>21</v>
      </c>
      <c r="D22" s="10">
        <v>40</v>
      </c>
      <c r="E22" s="10">
        <v>3</v>
      </c>
      <c r="F22" s="10">
        <f t="shared" ref="F22:F27" si="6">SUM(G22:I22)</f>
        <v>65</v>
      </c>
      <c r="G22" s="10">
        <v>18</v>
      </c>
      <c r="H22" s="10">
        <v>43</v>
      </c>
      <c r="I22" s="10">
        <v>4</v>
      </c>
      <c r="J22" s="34">
        <f t="shared" ref="J22:J27" si="7">SUM(K22:M22)</f>
        <v>1</v>
      </c>
      <c r="K22" s="34">
        <f t="shared" ref="K22:M27" si="8">G22-C22</f>
        <v>-3</v>
      </c>
      <c r="L22" s="34">
        <f t="shared" si="8"/>
        <v>3</v>
      </c>
      <c r="M22" s="34">
        <f t="shared" si="8"/>
        <v>1</v>
      </c>
    </row>
    <row r="23" spans="1:13" ht="14.5" customHeight="1">
      <c r="A23" s="68" t="s">
        <v>22</v>
      </c>
      <c r="B23" s="12">
        <v>19</v>
      </c>
      <c r="C23" s="172" t="s">
        <v>175</v>
      </c>
      <c r="D23" s="172" t="s">
        <v>175</v>
      </c>
      <c r="E23" s="172" t="s">
        <v>175</v>
      </c>
      <c r="F23" s="12">
        <f t="shared" si="6"/>
        <v>26</v>
      </c>
      <c r="G23" s="12">
        <v>11</v>
      </c>
      <c r="H23" s="12">
        <v>11</v>
      </c>
      <c r="I23" s="12">
        <v>4</v>
      </c>
      <c r="J23" s="33">
        <f>F23-B23</f>
        <v>7</v>
      </c>
      <c r="K23" s="172" t="s">
        <v>175</v>
      </c>
      <c r="L23" s="172" t="s">
        <v>175</v>
      </c>
      <c r="M23" s="172" t="s">
        <v>175</v>
      </c>
    </row>
    <row r="24" spans="1:13" ht="14.5" customHeight="1">
      <c r="A24" s="69" t="s">
        <v>32</v>
      </c>
      <c r="B24" s="10">
        <v>19</v>
      </c>
      <c r="C24" s="10" t="s">
        <v>175</v>
      </c>
      <c r="D24" s="10" t="s">
        <v>175</v>
      </c>
      <c r="E24" s="10" t="s">
        <v>175</v>
      </c>
      <c r="F24" s="10">
        <v>18</v>
      </c>
      <c r="G24" s="10" t="s">
        <v>175</v>
      </c>
      <c r="H24" s="10" t="s">
        <v>175</v>
      </c>
      <c r="I24" s="10" t="s">
        <v>175</v>
      </c>
      <c r="J24" s="34">
        <f>F24-B24</f>
        <v>-1</v>
      </c>
      <c r="K24" s="34" t="s">
        <v>175</v>
      </c>
      <c r="L24" s="34" t="s">
        <v>175</v>
      </c>
      <c r="M24" s="34" t="s">
        <v>175</v>
      </c>
    </row>
    <row r="25" spans="1:13" ht="14.5" customHeight="1">
      <c r="A25" s="68" t="s">
        <v>23</v>
      </c>
      <c r="B25" s="12">
        <f t="shared" si="5"/>
        <v>38</v>
      </c>
      <c r="C25" s="12">
        <v>3</v>
      </c>
      <c r="D25" s="12">
        <v>26</v>
      </c>
      <c r="E25" s="12">
        <v>9</v>
      </c>
      <c r="F25" s="12">
        <v>36</v>
      </c>
      <c r="G25" s="172" t="s">
        <v>175</v>
      </c>
      <c r="H25" s="172" t="s">
        <v>175</v>
      </c>
      <c r="I25" s="172" t="s">
        <v>175</v>
      </c>
      <c r="J25" s="33">
        <f>F25-B25</f>
        <v>-2</v>
      </c>
      <c r="K25" s="172" t="s">
        <v>175</v>
      </c>
      <c r="L25" s="172" t="s">
        <v>175</v>
      </c>
      <c r="M25" s="172" t="s">
        <v>175</v>
      </c>
    </row>
    <row r="26" spans="1:13" ht="14.5" customHeight="1">
      <c r="A26" s="69" t="s">
        <v>24</v>
      </c>
      <c r="B26" s="10">
        <f t="shared" si="5"/>
        <v>33</v>
      </c>
      <c r="C26" s="10">
        <v>3</v>
      </c>
      <c r="D26" s="10">
        <v>26</v>
      </c>
      <c r="E26" s="10">
        <v>4</v>
      </c>
      <c r="F26" s="10">
        <f t="shared" si="6"/>
        <v>34</v>
      </c>
      <c r="G26" s="10">
        <v>5</v>
      </c>
      <c r="H26" s="10">
        <v>24</v>
      </c>
      <c r="I26" s="10">
        <v>5</v>
      </c>
      <c r="J26" s="34">
        <f t="shared" si="7"/>
        <v>1</v>
      </c>
      <c r="K26" s="34">
        <f t="shared" si="8"/>
        <v>2</v>
      </c>
      <c r="L26" s="34">
        <f t="shared" si="8"/>
        <v>-2</v>
      </c>
      <c r="M26" s="34">
        <f t="shared" si="8"/>
        <v>1</v>
      </c>
    </row>
    <row r="27" spans="1:13" ht="14.5" customHeight="1">
      <c r="A27" s="68" t="s">
        <v>25</v>
      </c>
      <c r="B27" s="12">
        <f t="shared" si="5"/>
        <v>73</v>
      </c>
      <c r="C27" s="12">
        <v>30</v>
      </c>
      <c r="D27" s="12">
        <v>36</v>
      </c>
      <c r="E27" s="12">
        <v>7</v>
      </c>
      <c r="F27" s="12">
        <f t="shared" si="6"/>
        <v>71</v>
      </c>
      <c r="G27" s="12">
        <v>22</v>
      </c>
      <c r="H27" s="12">
        <v>39</v>
      </c>
      <c r="I27" s="12">
        <v>10</v>
      </c>
      <c r="J27" s="33">
        <f t="shared" si="7"/>
        <v>-2</v>
      </c>
      <c r="K27" s="33">
        <f t="shared" si="8"/>
        <v>-8</v>
      </c>
      <c r="L27" s="33">
        <f t="shared" si="8"/>
        <v>3</v>
      </c>
      <c r="M27" s="33">
        <f t="shared" si="8"/>
        <v>3</v>
      </c>
    </row>
    <row r="28" spans="1:13" ht="14.5" customHeight="1">
      <c r="A28" s="52"/>
      <c r="B28" s="336" t="s">
        <v>95</v>
      </c>
      <c r="C28" s="336"/>
      <c r="D28" s="336"/>
      <c r="E28" s="336"/>
      <c r="F28" s="336" t="s">
        <v>95</v>
      </c>
      <c r="G28" s="336"/>
      <c r="H28" s="336"/>
      <c r="I28" s="336"/>
      <c r="J28" s="336" t="s">
        <v>115</v>
      </c>
      <c r="K28" s="336"/>
      <c r="L28" s="336"/>
      <c r="M28" s="336"/>
    </row>
    <row r="29" spans="1:13" ht="14.5" customHeight="1">
      <c r="A29" s="7" t="s">
        <v>10</v>
      </c>
      <c r="B29" s="168">
        <f>B9*100/$B9</f>
        <v>100</v>
      </c>
      <c r="C29" s="75">
        <f>C9*100/$B9</f>
        <v>35.071542130365657</v>
      </c>
      <c r="D29" s="75">
        <f>D9*100/$B9</f>
        <v>54.827768945416004</v>
      </c>
      <c r="E29" s="75">
        <f>E9*100/$B9</f>
        <v>10.100688924218336</v>
      </c>
      <c r="F29" s="168">
        <f>F9*100/$F9</f>
        <v>100</v>
      </c>
      <c r="G29" s="75">
        <f>G9*100/$F9</f>
        <v>35.528281750266807</v>
      </c>
      <c r="H29" s="75">
        <f>H9*100/$F9</f>
        <v>53.265741728922094</v>
      </c>
      <c r="I29" s="75">
        <f>I9*100/$F9</f>
        <v>10.629669156883672</v>
      </c>
      <c r="J29" s="168" t="s">
        <v>247</v>
      </c>
      <c r="K29" s="31">
        <f>G29-C29</f>
        <v>0.45673961990114975</v>
      </c>
      <c r="L29" s="31">
        <f t="shared" ref="L29:M42" si="9">H29-D29</f>
        <v>-1.5620272164939095</v>
      </c>
      <c r="M29" s="31">
        <f t="shared" si="9"/>
        <v>0.52898023266533656</v>
      </c>
    </row>
    <row r="30" spans="1:13" ht="14.5" customHeight="1">
      <c r="A30" s="44" t="s">
        <v>30</v>
      </c>
      <c r="B30" s="169">
        <f t="shared" ref="B30:E45" si="10">B10*100/$B10</f>
        <v>100</v>
      </c>
      <c r="C30" s="76">
        <f t="shared" si="10"/>
        <v>35.259549461312439</v>
      </c>
      <c r="D30" s="76">
        <f t="shared" si="10"/>
        <v>54.684949396016975</v>
      </c>
      <c r="E30" s="76">
        <f t="shared" si="10"/>
        <v>10.055501142670584</v>
      </c>
      <c r="F30" s="169">
        <f t="shared" ref="F30:I45" si="11">F10*100/$F10</f>
        <v>100</v>
      </c>
      <c r="G30" s="76">
        <f t="shared" si="11"/>
        <v>35.888157894736842</v>
      </c>
      <c r="H30" s="76">
        <f t="shared" si="11"/>
        <v>53.442982456140349</v>
      </c>
      <c r="I30" s="76">
        <f t="shared" si="11"/>
        <v>10.668859649122806</v>
      </c>
      <c r="J30" s="169" t="s">
        <v>247</v>
      </c>
      <c r="K30" s="32">
        <f t="shared" ref="K30:K42" si="12">G30-C30</f>
        <v>0.62860843342440376</v>
      </c>
      <c r="L30" s="32">
        <f t="shared" si="9"/>
        <v>-1.241966939876626</v>
      </c>
      <c r="M30" s="32">
        <f t="shared" si="9"/>
        <v>0.61335850645222223</v>
      </c>
    </row>
    <row r="31" spans="1:13" ht="14.5" customHeight="1">
      <c r="A31" s="68" t="s">
        <v>11</v>
      </c>
      <c r="B31" s="168">
        <f>B11*100/$B11</f>
        <v>100</v>
      </c>
      <c r="C31" s="75" t="s">
        <v>175</v>
      </c>
      <c r="D31" s="75" t="s">
        <v>175</v>
      </c>
      <c r="E31" s="75" t="s">
        <v>175</v>
      </c>
      <c r="F31" s="168">
        <f t="shared" si="11"/>
        <v>100</v>
      </c>
      <c r="G31" s="75">
        <f t="shared" si="11"/>
        <v>25</v>
      </c>
      <c r="H31" s="75">
        <f t="shared" si="11"/>
        <v>62.5</v>
      </c>
      <c r="I31" s="75">
        <f t="shared" si="11"/>
        <v>12.5</v>
      </c>
      <c r="J31" s="168" t="s">
        <v>247</v>
      </c>
      <c r="K31" s="31" t="s">
        <v>175</v>
      </c>
      <c r="L31" s="31" t="s">
        <v>175</v>
      </c>
      <c r="M31" s="31" t="s">
        <v>175</v>
      </c>
    </row>
    <row r="32" spans="1:13" ht="14.5" customHeight="1">
      <c r="A32" s="69" t="s">
        <v>12</v>
      </c>
      <c r="B32" s="169">
        <f t="shared" si="10"/>
        <v>100</v>
      </c>
      <c r="C32" s="76">
        <f t="shared" si="10"/>
        <v>36.585365853658537</v>
      </c>
      <c r="D32" s="76">
        <f t="shared" si="10"/>
        <v>39.024390243902438</v>
      </c>
      <c r="E32" s="76">
        <f t="shared" si="10"/>
        <v>24.390243902439025</v>
      </c>
      <c r="F32" s="169">
        <f t="shared" si="11"/>
        <v>100</v>
      </c>
      <c r="G32" s="76">
        <f t="shared" si="11"/>
        <v>40</v>
      </c>
      <c r="H32" s="76">
        <f t="shared" si="11"/>
        <v>37.142857142857146</v>
      </c>
      <c r="I32" s="76">
        <f t="shared" si="11"/>
        <v>22.857142857142858</v>
      </c>
      <c r="J32" s="169" t="s">
        <v>247</v>
      </c>
      <c r="K32" s="32">
        <f t="shared" si="12"/>
        <v>3.4146341463414629</v>
      </c>
      <c r="L32" s="32">
        <f t="shared" si="9"/>
        <v>-1.8815331010452923</v>
      </c>
      <c r="M32" s="32">
        <f t="shared" si="9"/>
        <v>-1.5331010452961671</v>
      </c>
    </row>
    <row r="33" spans="1:13" ht="14.5" customHeight="1">
      <c r="A33" s="68" t="s">
        <v>13</v>
      </c>
      <c r="B33" s="168">
        <f t="shared" si="10"/>
        <v>100</v>
      </c>
      <c r="C33" s="75">
        <f t="shared" si="10"/>
        <v>19.018404907975459</v>
      </c>
      <c r="D33" s="75">
        <f t="shared" si="10"/>
        <v>49.897750511247445</v>
      </c>
      <c r="E33" s="75">
        <f t="shared" si="10"/>
        <v>31.083844580777097</v>
      </c>
      <c r="F33" s="168">
        <f t="shared" si="11"/>
        <v>100</v>
      </c>
      <c r="G33" s="75">
        <f t="shared" si="11"/>
        <v>24.063116370808679</v>
      </c>
      <c r="H33" s="75">
        <f t="shared" si="11"/>
        <v>47.731755424063117</v>
      </c>
      <c r="I33" s="75">
        <f t="shared" si="11"/>
        <v>28.205128205128204</v>
      </c>
      <c r="J33" s="168" t="s">
        <v>247</v>
      </c>
      <c r="K33" s="31">
        <f t="shared" si="12"/>
        <v>5.0447114628332201</v>
      </c>
      <c r="L33" s="31">
        <f t="shared" si="9"/>
        <v>-2.1659950871843279</v>
      </c>
      <c r="M33" s="31">
        <f t="shared" si="9"/>
        <v>-2.8787163756488923</v>
      </c>
    </row>
    <row r="34" spans="1:13" ht="14.5" customHeight="1">
      <c r="A34" s="69" t="s">
        <v>14</v>
      </c>
      <c r="B34" s="169">
        <f t="shared" si="10"/>
        <v>100</v>
      </c>
      <c r="C34" s="76" t="s">
        <v>175</v>
      </c>
      <c r="D34" s="76" t="s">
        <v>175</v>
      </c>
      <c r="E34" s="76" t="s">
        <v>175</v>
      </c>
      <c r="F34" s="169">
        <f t="shared" si="11"/>
        <v>100</v>
      </c>
      <c r="G34" s="76">
        <f t="shared" si="11"/>
        <v>26.315789473684209</v>
      </c>
      <c r="H34" s="76">
        <f t="shared" si="11"/>
        <v>57.89473684210526</v>
      </c>
      <c r="I34" s="76">
        <f t="shared" si="11"/>
        <v>15.789473684210526</v>
      </c>
      <c r="J34" s="169" t="s">
        <v>247</v>
      </c>
      <c r="K34" s="32" t="s">
        <v>175</v>
      </c>
      <c r="L34" s="32" t="s">
        <v>175</v>
      </c>
      <c r="M34" s="32" t="s">
        <v>175</v>
      </c>
    </row>
    <row r="35" spans="1:13" ht="14.5" customHeight="1">
      <c r="A35" s="68" t="s">
        <v>15</v>
      </c>
      <c r="B35" s="168">
        <f t="shared" si="10"/>
        <v>100</v>
      </c>
      <c r="C35" s="75">
        <f t="shared" si="10"/>
        <v>32.948421862971514</v>
      </c>
      <c r="D35" s="75">
        <f t="shared" si="10"/>
        <v>63.933795227097768</v>
      </c>
      <c r="E35" s="75">
        <f t="shared" si="10"/>
        <v>3.1177829099307157</v>
      </c>
      <c r="F35" s="168">
        <f t="shared" si="11"/>
        <v>100</v>
      </c>
      <c r="G35" s="75">
        <f t="shared" si="11"/>
        <v>35.750886874260935</v>
      </c>
      <c r="H35" s="75">
        <f t="shared" si="11"/>
        <v>61.292865589278676</v>
      </c>
      <c r="I35" s="75">
        <f t="shared" si="11"/>
        <v>2.9562475364603862</v>
      </c>
      <c r="J35" s="168" t="s">
        <v>247</v>
      </c>
      <c r="K35" s="31">
        <f t="shared" si="12"/>
        <v>2.8024650112894207</v>
      </c>
      <c r="L35" s="31">
        <f t="shared" si="9"/>
        <v>-2.6409296378190916</v>
      </c>
      <c r="M35" s="31">
        <f t="shared" si="9"/>
        <v>-0.16153537347032954</v>
      </c>
    </row>
    <row r="36" spans="1:13" ht="14.5" customHeight="1">
      <c r="A36" s="69" t="s">
        <v>16</v>
      </c>
      <c r="B36" s="169">
        <f t="shared" si="10"/>
        <v>100</v>
      </c>
      <c r="C36" s="76">
        <f t="shared" si="10"/>
        <v>23.819742489270386</v>
      </c>
      <c r="D36" s="76">
        <f t="shared" si="10"/>
        <v>66.738197424892704</v>
      </c>
      <c r="E36" s="76">
        <f t="shared" si="10"/>
        <v>9.4420600858369106</v>
      </c>
      <c r="F36" s="169">
        <f t="shared" si="11"/>
        <v>100</v>
      </c>
      <c r="G36" s="76">
        <f t="shared" si="11"/>
        <v>23.779193205944797</v>
      </c>
      <c r="H36" s="76">
        <f t="shared" si="11"/>
        <v>65.392781316348191</v>
      </c>
      <c r="I36" s="76">
        <f t="shared" si="11"/>
        <v>10.828025477707007</v>
      </c>
      <c r="J36" s="169" t="s">
        <v>247</v>
      </c>
      <c r="K36" s="32">
        <f t="shared" si="12"/>
        <v>-4.0549283325589158E-2</v>
      </c>
      <c r="L36" s="32">
        <f t="shared" si="9"/>
        <v>-1.3454161085445122</v>
      </c>
      <c r="M36" s="32">
        <f t="shared" si="9"/>
        <v>1.385965391870096</v>
      </c>
    </row>
    <row r="37" spans="1:13" ht="14.5" customHeight="1">
      <c r="A37" s="68" t="s">
        <v>17</v>
      </c>
      <c r="B37" s="168">
        <f t="shared" si="10"/>
        <v>100</v>
      </c>
      <c r="C37" s="75">
        <f t="shared" si="10"/>
        <v>33.009708737864081</v>
      </c>
      <c r="D37" s="75">
        <f t="shared" si="10"/>
        <v>56.171983356449374</v>
      </c>
      <c r="E37" s="75">
        <f t="shared" si="10"/>
        <v>10.818307905686547</v>
      </c>
      <c r="F37" s="168">
        <f t="shared" si="11"/>
        <v>100</v>
      </c>
      <c r="G37" s="75">
        <f t="shared" si="11"/>
        <v>33.854907539118066</v>
      </c>
      <c r="H37" s="75">
        <f t="shared" si="11"/>
        <v>53.627311522048366</v>
      </c>
      <c r="I37" s="75">
        <f t="shared" si="11"/>
        <v>12.517780938833571</v>
      </c>
      <c r="J37" s="168" t="s">
        <v>247</v>
      </c>
      <c r="K37" s="31">
        <f t="shared" si="12"/>
        <v>0.84519880125398572</v>
      </c>
      <c r="L37" s="31">
        <f t="shared" si="9"/>
        <v>-2.544671834401008</v>
      </c>
      <c r="M37" s="31">
        <f t="shared" si="9"/>
        <v>1.699473033147024</v>
      </c>
    </row>
    <row r="38" spans="1:13" ht="14.5" customHeight="1">
      <c r="A38" s="69" t="s">
        <v>18</v>
      </c>
      <c r="B38" s="169">
        <f t="shared" si="10"/>
        <v>100</v>
      </c>
      <c r="C38" s="76">
        <f t="shared" si="10"/>
        <v>46.06801275239107</v>
      </c>
      <c r="D38" s="76">
        <f t="shared" si="10"/>
        <v>47.502656748140275</v>
      </c>
      <c r="E38" s="76">
        <f t="shared" si="10"/>
        <v>6.4293304994686507</v>
      </c>
      <c r="F38" s="169">
        <f t="shared" si="11"/>
        <v>100</v>
      </c>
      <c r="G38" s="76">
        <f t="shared" si="11"/>
        <v>45.533297238765563</v>
      </c>
      <c r="H38" s="76">
        <f t="shared" si="11"/>
        <v>47.590687601515974</v>
      </c>
      <c r="I38" s="76">
        <f t="shared" si="11"/>
        <v>6.8760151597184622</v>
      </c>
      <c r="J38" s="169" t="s">
        <v>247</v>
      </c>
      <c r="K38" s="32">
        <f t="shared" si="12"/>
        <v>-0.53471551362550684</v>
      </c>
      <c r="L38" s="32">
        <f t="shared" si="9"/>
        <v>8.8030853375698825E-2</v>
      </c>
      <c r="M38" s="32">
        <f t="shared" si="9"/>
        <v>0.44668466024981157</v>
      </c>
    </row>
    <row r="39" spans="1:13" ht="14.5" customHeight="1">
      <c r="A39" s="68" t="s">
        <v>19</v>
      </c>
      <c r="B39" s="168">
        <f t="shared" si="10"/>
        <v>100</v>
      </c>
      <c r="C39" s="75">
        <f t="shared" si="10"/>
        <v>36.220760233918128</v>
      </c>
      <c r="D39" s="75">
        <f t="shared" si="10"/>
        <v>49.451754385964911</v>
      </c>
      <c r="E39" s="75">
        <f t="shared" si="10"/>
        <v>14.327485380116959</v>
      </c>
      <c r="F39" s="168">
        <f t="shared" si="11"/>
        <v>100</v>
      </c>
      <c r="G39" s="75">
        <f t="shared" si="11"/>
        <v>35.379061371841154</v>
      </c>
      <c r="H39" s="75">
        <f t="shared" si="11"/>
        <v>48.989169675090253</v>
      </c>
      <c r="I39" s="75">
        <f t="shared" si="11"/>
        <v>15.631768953068592</v>
      </c>
      <c r="J39" s="168" t="s">
        <v>247</v>
      </c>
      <c r="K39" s="31">
        <f t="shared" si="12"/>
        <v>-0.84169886207697431</v>
      </c>
      <c r="L39" s="31">
        <f t="shared" si="9"/>
        <v>-0.46258471087465836</v>
      </c>
      <c r="M39" s="31">
        <f t="shared" si="9"/>
        <v>1.3042835729516327</v>
      </c>
    </row>
    <row r="40" spans="1:13" ht="14.5" customHeight="1">
      <c r="A40" s="69" t="s">
        <v>20</v>
      </c>
      <c r="B40" s="169">
        <f t="shared" si="10"/>
        <v>100</v>
      </c>
      <c r="C40" s="76">
        <f t="shared" si="10"/>
        <v>26.291079812206572</v>
      </c>
      <c r="D40" s="76">
        <f t="shared" si="10"/>
        <v>55.399061032863848</v>
      </c>
      <c r="E40" s="76">
        <f t="shared" si="10"/>
        <v>18.309859154929576</v>
      </c>
      <c r="F40" s="169">
        <f t="shared" si="11"/>
        <v>100</v>
      </c>
      <c r="G40" s="76">
        <f t="shared" si="11"/>
        <v>23.188405797101449</v>
      </c>
      <c r="H40" s="76">
        <f t="shared" si="11"/>
        <v>56.521739130434781</v>
      </c>
      <c r="I40" s="76">
        <f t="shared" si="11"/>
        <v>20.289855072463769</v>
      </c>
      <c r="J40" s="169" t="s">
        <v>247</v>
      </c>
      <c r="K40" s="32">
        <f t="shared" si="12"/>
        <v>-3.1026740151051229</v>
      </c>
      <c r="L40" s="32">
        <f t="shared" si="9"/>
        <v>1.1226780975709332</v>
      </c>
      <c r="M40" s="32">
        <f t="shared" si="9"/>
        <v>1.9799959175341932</v>
      </c>
    </row>
    <row r="41" spans="1:13" ht="14.5" customHeight="1">
      <c r="A41" s="43" t="s">
        <v>31</v>
      </c>
      <c r="B41" s="168">
        <f t="shared" si="10"/>
        <v>100</v>
      </c>
      <c r="C41" s="75">
        <f t="shared" si="10"/>
        <v>28.048780487804876</v>
      </c>
      <c r="D41" s="75">
        <f t="shared" si="10"/>
        <v>60.162601626016261</v>
      </c>
      <c r="E41" s="75">
        <f t="shared" si="10"/>
        <v>11.788617886178862</v>
      </c>
      <c r="F41" s="168">
        <f t="shared" si="11"/>
        <v>100</v>
      </c>
      <c r="G41" s="75">
        <f t="shared" si="11"/>
        <v>22.4</v>
      </c>
      <c r="H41" s="75">
        <f t="shared" si="11"/>
        <v>46.8</v>
      </c>
      <c r="I41" s="75">
        <f t="shared" si="11"/>
        <v>9.1999999999999993</v>
      </c>
      <c r="J41" s="168" t="s">
        <v>247</v>
      </c>
      <c r="K41" s="31">
        <f t="shared" si="12"/>
        <v>-5.6487804878048777</v>
      </c>
      <c r="L41" s="31">
        <f t="shared" si="9"/>
        <v>-13.362601626016264</v>
      </c>
      <c r="M41" s="31">
        <f t="shared" si="9"/>
        <v>-2.5886178861788629</v>
      </c>
    </row>
    <row r="42" spans="1:13" ht="14.5" customHeight="1">
      <c r="A42" s="69" t="s">
        <v>21</v>
      </c>
      <c r="B42" s="169">
        <f t="shared" si="10"/>
        <v>100</v>
      </c>
      <c r="C42" s="76">
        <f t="shared" si="10"/>
        <v>32.8125</v>
      </c>
      <c r="D42" s="76">
        <f t="shared" si="10"/>
        <v>62.5</v>
      </c>
      <c r="E42" s="76">
        <f t="shared" si="10"/>
        <v>4.6875</v>
      </c>
      <c r="F42" s="169">
        <f t="shared" si="11"/>
        <v>100</v>
      </c>
      <c r="G42" s="76">
        <f t="shared" si="11"/>
        <v>27.692307692307693</v>
      </c>
      <c r="H42" s="76">
        <f t="shared" si="11"/>
        <v>66.15384615384616</v>
      </c>
      <c r="I42" s="76">
        <f t="shared" si="11"/>
        <v>6.1538461538461542</v>
      </c>
      <c r="J42" s="169" t="s">
        <v>247</v>
      </c>
      <c r="K42" s="32">
        <f t="shared" si="12"/>
        <v>-5.1201923076923066</v>
      </c>
      <c r="L42" s="32">
        <f t="shared" si="9"/>
        <v>3.6538461538461604</v>
      </c>
      <c r="M42" s="32">
        <f t="shared" si="9"/>
        <v>1.4663461538461542</v>
      </c>
    </row>
    <row r="43" spans="1:13" ht="14.5" customHeight="1">
      <c r="A43" s="68" t="s">
        <v>22</v>
      </c>
      <c r="B43" s="168">
        <f t="shared" si="10"/>
        <v>100</v>
      </c>
      <c r="C43" s="75" t="s">
        <v>175</v>
      </c>
      <c r="D43" s="75" t="s">
        <v>175</v>
      </c>
      <c r="E43" s="75" t="s">
        <v>175</v>
      </c>
      <c r="F43" s="168">
        <f t="shared" si="11"/>
        <v>100</v>
      </c>
      <c r="G43" s="75">
        <f t="shared" si="11"/>
        <v>42.307692307692307</v>
      </c>
      <c r="H43" s="75">
        <f t="shared" si="11"/>
        <v>42.307692307692307</v>
      </c>
      <c r="I43" s="75">
        <f t="shared" si="11"/>
        <v>15.384615384615385</v>
      </c>
      <c r="J43" s="168" t="s">
        <v>247</v>
      </c>
      <c r="K43" s="31" t="s">
        <v>175</v>
      </c>
      <c r="L43" s="31" t="s">
        <v>175</v>
      </c>
      <c r="M43" s="31" t="s">
        <v>175</v>
      </c>
    </row>
    <row r="44" spans="1:13" ht="14.5" customHeight="1">
      <c r="A44" s="69" t="s">
        <v>32</v>
      </c>
      <c r="B44" s="169">
        <f t="shared" si="10"/>
        <v>100</v>
      </c>
      <c r="C44" s="76" t="s">
        <v>175</v>
      </c>
      <c r="D44" s="76" t="s">
        <v>175</v>
      </c>
      <c r="E44" s="76" t="s">
        <v>175</v>
      </c>
      <c r="F44" s="169">
        <f t="shared" si="11"/>
        <v>100</v>
      </c>
      <c r="G44" s="76" t="s">
        <v>175</v>
      </c>
      <c r="H44" s="76" t="s">
        <v>175</v>
      </c>
      <c r="I44" s="76" t="s">
        <v>175</v>
      </c>
      <c r="J44" s="169" t="s">
        <v>247</v>
      </c>
      <c r="K44" s="32" t="s">
        <v>175</v>
      </c>
      <c r="L44" s="32" t="s">
        <v>175</v>
      </c>
      <c r="M44" s="32" t="s">
        <v>175</v>
      </c>
    </row>
    <row r="45" spans="1:13" ht="14.5" customHeight="1">
      <c r="A45" s="68" t="s">
        <v>23</v>
      </c>
      <c r="B45" s="168">
        <f t="shared" si="10"/>
        <v>100</v>
      </c>
      <c r="C45" s="75">
        <f t="shared" si="10"/>
        <v>7.8947368421052628</v>
      </c>
      <c r="D45" s="75">
        <f t="shared" si="10"/>
        <v>68.421052631578945</v>
      </c>
      <c r="E45" s="75">
        <f t="shared" si="10"/>
        <v>23.684210526315791</v>
      </c>
      <c r="F45" s="168">
        <f t="shared" si="11"/>
        <v>100</v>
      </c>
      <c r="G45" s="75" t="s">
        <v>175</v>
      </c>
      <c r="H45" s="75" t="s">
        <v>175</v>
      </c>
      <c r="I45" s="75" t="s">
        <v>175</v>
      </c>
      <c r="J45" s="168" t="s">
        <v>247</v>
      </c>
      <c r="K45" s="31" t="s">
        <v>175</v>
      </c>
      <c r="L45" s="31" t="s">
        <v>175</v>
      </c>
      <c r="M45" s="31" t="s">
        <v>175</v>
      </c>
    </row>
    <row r="46" spans="1:13" ht="14.5" customHeight="1">
      <c r="A46" s="69" t="s">
        <v>24</v>
      </c>
      <c r="B46" s="169">
        <f t="shared" ref="B46:E47" si="13">B26*100/$B26</f>
        <v>100</v>
      </c>
      <c r="C46" s="76">
        <f t="shared" si="13"/>
        <v>9.0909090909090917</v>
      </c>
      <c r="D46" s="76">
        <f t="shared" si="13"/>
        <v>78.787878787878782</v>
      </c>
      <c r="E46" s="76">
        <f t="shared" si="13"/>
        <v>12.121212121212121</v>
      </c>
      <c r="F46" s="169">
        <f t="shared" ref="F46:I47" si="14">F26*100/$F26</f>
        <v>100</v>
      </c>
      <c r="G46" s="76">
        <f t="shared" si="14"/>
        <v>14.705882352941176</v>
      </c>
      <c r="H46" s="76">
        <f t="shared" si="14"/>
        <v>70.588235294117652</v>
      </c>
      <c r="I46" s="76">
        <f t="shared" si="14"/>
        <v>14.705882352941176</v>
      </c>
      <c r="J46" s="169" t="s">
        <v>247</v>
      </c>
      <c r="K46" s="32">
        <f t="shared" ref="K46:M47" si="15">G46-C46</f>
        <v>5.614973262032084</v>
      </c>
      <c r="L46" s="32">
        <f t="shared" si="15"/>
        <v>-8.1996434937611298</v>
      </c>
      <c r="M46" s="32">
        <f t="shared" si="15"/>
        <v>2.5846702317290546</v>
      </c>
    </row>
    <row r="47" spans="1:13" ht="14.5" customHeight="1">
      <c r="A47" s="68" t="s">
        <v>25</v>
      </c>
      <c r="B47" s="168">
        <f t="shared" si="13"/>
        <v>100</v>
      </c>
      <c r="C47" s="75">
        <f t="shared" si="13"/>
        <v>41.095890410958901</v>
      </c>
      <c r="D47" s="75">
        <f t="shared" si="13"/>
        <v>49.315068493150683</v>
      </c>
      <c r="E47" s="75">
        <f t="shared" si="13"/>
        <v>9.5890410958904102</v>
      </c>
      <c r="F47" s="168">
        <f t="shared" si="14"/>
        <v>100</v>
      </c>
      <c r="G47" s="75">
        <f t="shared" si="14"/>
        <v>30.985915492957748</v>
      </c>
      <c r="H47" s="75">
        <f t="shared" si="14"/>
        <v>54.929577464788736</v>
      </c>
      <c r="I47" s="75">
        <f t="shared" si="14"/>
        <v>14.084507042253522</v>
      </c>
      <c r="J47" s="168" t="s">
        <v>247</v>
      </c>
      <c r="K47" s="31">
        <f t="shared" si="15"/>
        <v>-10.109974918001154</v>
      </c>
      <c r="L47" s="31">
        <f t="shared" si="15"/>
        <v>5.6145089716380525</v>
      </c>
      <c r="M47" s="31">
        <f t="shared" si="15"/>
        <v>4.4954659463631117</v>
      </c>
    </row>
    <row r="48" spans="1:13" s="64" customFormat="1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</sheetData>
  <mergeCells count="17">
    <mergeCell ref="J8:M8"/>
    <mergeCell ref="B28:E28"/>
    <mergeCell ref="A48:M48"/>
    <mergeCell ref="F28:I28"/>
    <mergeCell ref="J28:M28"/>
    <mergeCell ref="B8:E8"/>
    <mergeCell ref="F8:I8"/>
    <mergeCell ref="A5:A7"/>
    <mergeCell ref="B5:E5"/>
    <mergeCell ref="F5:I5"/>
    <mergeCell ref="J5:M5"/>
    <mergeCell ref="B6:B7"/>
    <mergeCell ref="C6:E6"/>
    <mergeCell ref="F6:F7"/>
    <mergeCell ref="G6:I6"/>
    <mergeCell ref="J6:J7"/>
    <mergeCell ref="K6:M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K1" activeCellId="2" sqref="C1:E1048576 G1:I1048576 K1:M1048576"/>
    </sheetView>
  </sheetViews>
  <sheetFormatPr baseColWidth="10" defaultColWidth="10.81640625" defaultRowHeight="11.5"/>
  <cols>
    <col min="1" max="1" width="24.54296875" style="2" customWidth="1"/>
    <col min="2" max="2" width="10.81640625" style="2"/>
    <col min="3" max="5" width="13.6328125" style="2" customWidth="1"/>
    <col min="6" max="6" width="10.81640625" style="2"/>
    <col min="7" max="9" width="13.6328125" style="2" customWidth="1"/>
    <col min="10" max="10" width="10.81640625" style="2"/>
    <col min="11" max="13" width="13.6328125" style="2" customWidth="1"/>
    <col min="14" max="16384" width="10.81640625" style="2"/>
  </cols>
  <sheetData>
    <row r="1" spans="1:13" s="40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203</v>
      </c>
    </row>
    <row r="4" spans="1:13" s="64" customFormat="1" ht="14.5" customHeight="1">
      <c r="A4" s="127"/>
    </row>
    <row r="5" spans="1:13" s="125" customFormat="1" ht="20" customHeight="1">
      <c r="A5" s="342" t="s">
        <v>29</v>
      </c>
      <c r="B5" s="342">
        <v>2011</v>
      </c>
      <c r="C5" s="342"/>
      <c r="D5" s="342"/>
      <c r="E5" s="342"/>
      <c r="F5" s="342">
        <v>2015</v>
      </c>
      <c r="G5" s="342"/>
      <c r="H5" s="342"/>
      <c r="I5" s="342"/>
      <c r="J5" s="342" t="s">
        <v>59</v>
      </c>
      <c r="K5" s="342"/>
      <c r="L5" s="342"/>
      <c r="M5" s="342"/>
    </row>
    <row r="6" spans="1:13" s="127" customFormat="1" ht="20" customHeight="1">
      <c r="A6" s="342"/>
      <c r="B6" s="342" t="s">
        <v>2</v>
      </c>
      <c r="C6" s="342" t="s">
        <v>99</v>
      </c>
      <c r="D6" s="342"/>
      <c r="E6" s="342"/>
      <c r="F6" s="342" t="s">
        <v>2</v>
      </c>
      <c r="G6" s="342" t="s">
        <v>99</v>
      </c>
      <c r="H6" s="342"/>
      <c r="I6" s="342"/>
      <c r="J6" s="342" t="s">
        <v>2</v>
      </c>
      <c r="K6" s="342" t="s">
        <v>99</v>
      </c>
      <c r="L6" s="342"/>
      <c r="M6" s="342"/>
    </row>
    <row r="7" spans="1:13" s="127" customFormat="1" ht="20" customHeight="1">
      <c r="A7" s="342"/>
      <c r="B7" s="422"/>
      <c r="C7" s="332" t="s">
        <v>100</v>
      </c>
      <c r="D7" s="332" t="s">
        <v>101</v>
      </c>
      <c r="E7" s="332" t="s">
        <v>58</v>
      </c>
      <c r="F7" s="422"/>
      <c r="G7" s="332" t="s">
        <v>100</v>
      </c>
      <c r="H7" s="332" t="s">
        <v>101</v>
      </c>
      <c r="I7" s="332" t="s">
        <v>58</v>
      </c>
      <c r="J7" s="422"/>
      <c r="K7" s="332" t="s">
        <v>100</v>
      </c>
      <c r="L7" s="332" t="s">
        <v>101</v>
      </c>
      <c r="M7" s="332" t="s">
        <v>58</v>
      </c>
    </row>
    <row r="8" spans="1:13" ht="15" customHeight="1">
      <c r="A8" s="57"/>
      <c r="B8" s="368" t="s">
        <v>5</v>
      </c>
      <c r="C8" s="368"/>
      <c r="D8" s="368"/>
      <c r="E8" s="368"/>
      <c r="F8" s="368" t="s">
        <v>5</v>
      </c>
      <c r="G8" s="368"/>
      <c r="H8" s="368"/>
      <c r="I8" s="368"/>
      <c r="J8" s="368" t="s">
        <v>5</v>
      </c>
      <c r="K8" s="368"/>
      <c r="L8" s="368"/>
      <c r="M8" s="368"/>
    </row>
    <row r="9" spans="1:13" ht="14.5" customHeight="1">
      <c r="A9" s="7" t="s">
        <v>10</v>
      </c>
      <c r="B9" s="12">
        <f>SUM(B11:B20,B22:B27)</f>
        <v>2237</v>
      </c>
      <c r="C9" s="12">
        <v>840</v>
      </c>
      <c r="D9" s="12">
        <v>1002</v>
      </c>
      <c r="E9" s="12">
        <v>395</v>
      </c>
      <c r="F9" s="12">
        <f>SUM(F11:F20,F22:F27)</f>
        <v>2424</v>
      </c>
      <c r="G9" s="12">
        <f>G10+G21</f>
        <v>875</v>
      </c>
      <c r="H9" s="12">
        <f>H10+H21</f>
        <v>1084</v>
      </c>
      <c r="I9" s="12">
        <f>I10+I21</f>
        <v>465</v>
      </c>
      <c r="J9" s="33">
        <f>SUM(J11:J20,J22:J27)</f>
        <v>135</v>
      </c>
      <c r="K9" s="33">
        <f t="shared" ref="K9:M11" si="0">G9-C9</f>
        <v>35</v>
      </c>
      <c r="L9" s="33">
        <f t="shared" si="0"/>
        <v>82</v>
      </c>
      <c r="M9" s="33">
        <f t="shared" si="0"/>
        <v>70</v>
      </c>
    </row>
    <row r="10" spans="1:13" ht="14.5" customHeight="1">
      <c r="A10" s="44" t="s">
        <v>30</v>
      </c>
      <c r="B10" s="10">
        <f>SUM(B11:B20)</f>
        <v>1553</v>
      </c>
      <c r="C10" s="10">
        <f>C9-C21</f>
        <v>657</v>
      </c>
      <c r="D10" s="10">
        <f>D9-D21</f>
        <v>756</v>
      </c>
      <c r="E10" s="10">
        <f>E9-E21</f>
        <v>140</v>
      </c>
      <c r="F10" s="10">
        <f>SUM(F11:F20)</f>
        <v>1726</v>
      </c>
      <c r="G10" s="10">
        <v>712</v>
      </c>
      <c r="H10" s="10">
        <v>827</v>
      </c>
      <c r="I10" s="10">
        <v>187</v>
      </c>
      <c r="J10" s="34">
        <f>SUM(J11:J20)</f>
        <v>121</v>
      </c>
      <c r="K10" s="34">
        <f t="shared" si="0"/>
        <v>55</v>
      </c>
      <c r="L10" s="34">
        <f t="shared" si="0"/>
        <v>71</v>
      </c>
      <c r="M10" s="34">
        <f t="shared" si="0"/>
        <v>47</v>
      </c>
    </row>
    <row r="11" spans="1:13" ht="14.5" customHeight="1">
      <c r="A11" s="68" t="s">
        <v>11</v>
      </c>
      <c r="B11" s="12">
        <f t="shared" ref="B11:B19" si="1">SUM(C11:E11)</f>
        <v>94</v>
      </c>
      <c r="C11" s="12">
        <v>25</v>
      </c>
      <c r="D11" s="12">
        <v>38</v>
      </c>
      <c r="E11" s="12">
        <v>31</v>
      </c>
      <c r="F11" s="12">
        <f t="shared" ref="F11:F19" si="2">SUM(G11:I11)</f>
        <v>103</v>
      </c>
      <c r="G11" s="12">
        <v>28</v>
      </c>
      <c r="H11" s="12">
        <v>44</v>
      </c>
      <c r="I11" s="12">
        <v>31</v>
      </c>
      <c r="J11" s="33">
        <f t="shared" ref="J11:J20" si="3">SUM(K11:M11)</f>
        <v>9</v>
      </c>
      <c r="K11" s="33">
        <f t="shared" si="0"/>
        <v>3</v>
      </c>
      <c r="L11" s="33">
        <f t="shared" si="0"/>
        <v>6</v>
      </c>
      <c r="M11" s="33">
        <f t="shared" si="0"/>
        <v>0</v>
      </c>
    </row>
    <row r="12" spans="1:13" ht="14.5" customHeight="1">
      <c r="A12" s="69" t="s">
        <v>12</v>
      </c>
      <c r="B12" s="10">
        <v>30</v>
      </c>
      <c r="C12" s="167" t="s">
        <v>175</v>
      </c>
      <c r="D12" s="167" t="s">
        <v>175</v>
      </c>
      <c r="E12" s="167" t="s">
        <v>175</v>
      </c>
      <c r="F12" s="10">
        <f t="shared" si="2"/>
        <v>30</v>
      </c>
      <c r="G12" s="10">
        <v>11</v>
      </c>
      <c r="H12" s="10">
        <v>14</v>
      </c>
      <c r="I12" s="10">
        <v>5</v>
      </c>
      <c r="J12" s="34">
        <f t="shared" si="3"/>
        <v>0</v>
      </c>
      <c r="K12" s="170" t="s">
        <v>175</v>
      </c>
      <c r="L12" s="170" t="s">
        <v>175</v>
      </c>
      <c r="M12" s="170" t="s">
        <v>175</v>
      </c>
    </row>
    <row r="13" spans="1:13" ht="14.5" customHeight="1">
      <c r="A13" s="68" t="s">
        <v>13</v>
      </c>
      <c r="B13" s="12">
        <f t="shared" si="1"/>
        <v>187</v>
      </c>
      <c r="C13" s="12">
        <v>78</v>
      </c>
      <c r="D13" s="12">
        <v>79</v>
      </c>
      <c r="E13" s="12">
        <v>30</v>
      </c>
      <c r="F13" s="12">
        <f t="shared" si="2"/>
        <v>207</v>
      </c>
      <c r="G13" s="12">
        <v>93</v>
      </c>
      <c r="H13" s="12">
        <v>79</v>
      </c>
      <c r="I13" s="12">
        <v>35</v>
      </c>
      <c r="J13" s="33">
        <f t="shared" si="3"/>
        <v>20</v>
      </c>
      <c r="K13" s="33">
        <f>G13-C13</f>
        <v>15</v>
      </c>
      <c r="L13" s="33">
        <f>H13-D13</f>
        <v>0</v>
      </c>
      <c r="M13" s="33">
        <f>I13-E13</f>
        <v>5</v>
      </c>
    </row>
    <row r="14" spans="1:13" ht="14.5" customHeight="1">
      <c r="A14" s="69" t="s">
        <v>14</v>
      </c>
      <c r="B14" s="10">
        <f t="shared" si="1"/>
        <v>19</v>
      </c>
      <c r="C14" s="10">
        <v>10</v>
      </c>
      <c r="D14" s="10">
        <v>5</v>
      </c>
      <c r="E14" s="10">
        <v>4</v>
      </c>
      <c r="F14" s="10">
        <v>17</v>
      </c>
      <c r="G14" s="167" t="s">
        <v>175</v>
      </c>
      <c r="H14" s="167" t="s">
        <v>175</v>
      </c>
      <c r="I14" s="167" t="s">
        <v>175</v>
      </c>
      <c r="J14" s="34">
        <f>F14-B14</f>
        <v>-2</v>
      </c>
      <c r="K14" s="167" t="s">
        <v>175</v>
      </c>
      <c r="L14" s="167" t="s">
        <v>175</v>
      </c>
      <c r="M14" s="167" t="s">
        <v>175</v>
      </c>
    </row>
    <row r="15" spans="1:13" ht="14.5" customHeight="1">
      <c r="A15" s="68" t="s">
        <v>15</v>
      </c>
      <c r="B15" s="12">
        <f t="shared" si="1"/>
        <v>678</v>
      </c>
      <c r="C15" s="12">
        <v>266</v>
      </c>
      <c r="D15" s="12">
        <v>384</v>
      </c>
      <c r="E15" s="12">
        <v>28</v>
      </c>
      <c r="F15" s="12">
        <f t="shared" si="2"/>
        <v>732</v>
      </c>
      <c r="G15" s="12">
        <v>270</v>
      </c>
      <c r="H15" s="12">
        <v>421</v>
      </c>
      <c r="I15" s="12">
        <v>41</v>
      </c>
      <c r="J15" s="33">
        <f t="shared" si="3"/>
        <v>54</v>
      </c>
      <c r="K15" s="33">
        <f>G15-C15</f>
        <v>4</v>
      </c>
      <c r="L15" s="33">
        <f>H15-D15</f>
        <v>37</v>
      </c>
      <c r="M15" s="33">
        <f>I15-E15</f>
        <v>13</v>
      </c>
    </row>
    <row r="16" spans="1:13" ht="14.5" customHeight="1">
      <c r="A16" s="69" t="s">
        <v>16</v>
      </c>
      <c r="B16" s="10">
        <v>65</v>
      </c>
      <c r="C16" s="10" t="s">
        <v>175</v>
      </c>
      <c r="D16" s="10" t="s">
        <v>175</v>
      </c>
      <c r="E16" s="10" t="s">
        <v>175</v>
      </c>
      <c r="F16" s="10">
        <f t="shared" si="2"/>
        <v>89</v>
      </c>
      <c r="G16" s="10">
        <v>46</v>
      </c>
      <c r="H16" s="10">
        <v>33</v>
      </c>
      <c r="I16" s="10">
        <v>10</v>
      </c>
      <c r="J16" s="34">
        <f t="shared" si="3"/>
        <v>0</v>
      </c>
      <c r="K16" s="34" t="s">
        <v>175</v>
      </c>
      <c r="L16" s="34" t="s">
        <v>175</v>
      </c>
      <c r="M16" s="34" t="s">
        <v>175</v>
      </c>
    </row>
    <row r="17" spans="1:13" ht="14.5" customHeight="1">
      <c r="A17" s="68" t="s">
        <v>17</v>
      </c>
      <c r="B17" s="12">
        <v>5</v>
      </c>
      <c r="C17" s="12" t="s">
        <v>175</v>
      </c>
      <c r="D17" s="12" t="s">
        <v>175</v>
      </c>
      <c r="E17" s="12" t="s">
        <v>175</v>
      </c>
      <c r="F17" s="12">
        <v>5</v>
      </c>
      <c r="G17" s="12" t="s">
        <v>175</v>
      </c>
      <c r="H17" s="12" t="s">
        <v>175</v>
      </c>
      <c r="I17" s="12" t="s">
        <v>175</v>
      </c>
      <c r="J17" s="33">
        <f t="shared" si="3"/>
        <v>0</v>
      </c>
      <c r="K17" s="33" t="s">
        <v>175</v>
      </c>
      <c r="L17" s="33" t="s">
        <v>175</v>
      </c>
      <c r="M17" s="33" t="s">
        <v>175</v>
      </c>
    </row>
    <row r="18" spans="1:13" ht="14.5" customHeight="1">
      <c r="A18" s="69" t="s">
        <v>18</v>
      </c>
      <c r="B18" s="10">
        <v>72</v>
      </c>
      <c r="C18" s="10" t="s">
        <v>175</v>
      </c>
      <c r="D18" s="10" t="s">
        <v>175</v>
      </c>
      <c r="E18" s="10" t="s">
        <v>175</v>
      </c>
      <c r="F18" s="10">
        <f t="shared" si="2"/>
        <v>95</v>
      </c>
      <c r="G18" s="10">
        <v>55</v>
      </c>
      <c r="H18" s="10">
        <v>35</v>
      </c>
      <c r="I18" s="10">
        <v>5</v>
      </c>
      <c r="J18" s="34">
        <f t="shared" si="3"/>
        <v>0</v>
      </c>
      <c r="K18" s="34" t="s">
        <v>175</v>
      </c>
      <c r="L18" s="34" t="s">
        <v>175</v>
      </c>
      <c r="M18" s="34" t="s">
        <v>175</v>
      </c>
    </row>
    <row r="19" spans="1:13" ht="14.5" customHeight="1">
      <c r="A19" s="68" t="s">
        <v>19</v>
      </c>
      <c r="B19" s="12">
        <f t="shared" si="1"/>
        <v>383</v>
      </c>
      <c r="C19" s="12">
        <v>190</v>
      </c>
      <c r="D19" s="12">
        <v>169</v>
      </c>
      <c r="E19" s="12">
        <v>24</v>
      </c>
      <c r="F19" s="12">
        <f t="shared" si="2"/>
        <v>423</v>
      </c>
      <c r="G19" s="12">
        <v>192</v>
      </c>
      <c r="H19" s="12">
        <v>182</v>
      </c>
      <c r="I19" s="12">
        <v>49</v>
      </c>
      <c r="J19" s="33">
        <f t="shared" si="3"/>
        <v>40</v>
      </c>
      <c r="K19" s="33">
        <f>G19-C19</f>
        <v>2</v>
      </c>
      <c r="L19" s="33">
        <f>H19-D19</f>
        <v>13</v>
      </c>
      <c r="M19" s="33">
        <f>I19-E19</f>
        <v>25</v>
      </c>
    </row>
    <row r="20" spans="1:13" ht="14.5" customHeight="1">
      <c r="A20" s="69" t="s">
        <v>20</v>
      </c>
      <c r="B20" s="10">
        <v>20</v>
      </c>
      <c r="C20" s="10" t="s">
        <v>175</v>
      </c>
      <c r="D20" s="10" t="s">
        <v>175</v>
      </c>
      <c r="E20" s="10" t="s">
        <v>175</v>
      </c>
      <c r="F20" s="10">
        <v>25</v>
      </c>
      <c r="G20" s="167" t="s">
        <v>175</v>
      </c>
      <c r="H20" s="167" t="s">
        <v>175</v>
      </c>
      <c r="I20" s="167" t="s">
        <v>175</v>
      </c>
      <c r="J20" s="34">
        <f t="shared" si="3"/>
        <v>0</v>
      </c>
      <c r="K20" s="167" t="s">
        <v>175</v>
      </c>
      <c r="L20" s="167" t="s">
        <v>175</v>
      </c>
      <c r="M20" s="167" t="s">
        <v>175</v>
      </c>
    </row>
    <row r="21" spans="1:13" ht="14.5" customHeight="1">
      <c r="A21" s="43" t="s">
        <v>31</v>
      </c>
      <c r="B21" s="12">
        <f>SUM(B22:B27)</f>
        <v>684</v>
      </c>
      <c r="C21" s="12">
        <f>SUM(C22:C27)</f>
        <v>183</v>
      </c>
      <c r="D21" s="12">
        <f>SUM(D22:D27)</f>
        <v>246</v>
      </c>
      <c r="E21" s="12">
        <f>SUM(E22:E27)</f>
        <v>255</v>
      </c>
      <c r="F21" s="12">
        <f>SUM(F22:F27)</f>
        <v>698</v>
      </c>
      <c r="G21" s="12">
        <v>163</v>
      </c>
      <c r="H21" s="12">
        <v>257</v>
      </c>
      <c r="I21" s="12">
        <v>278</v>
      </c>
      <c r="J21" s="33">
        <f>F21-B21</f>
        <v>14</v>
      </c>
      <c r="K21" s="33">
        <f>G21-C21</f>
        <v>-20</v>
      </c>
      <c r="L21" s="33">
        <f>H21-D21</f>
        <v>11</v>
      </c>
      <c r="M21" s="33">
        <f>I21-E21</f>
        <v>23</v>
      </c>
    </row>
    <row r="22" spans="1:13" ht="14.5" customHeight="1">
      <c r="A22" s="69" t="s">
        <v>21</v>
      </c>
      <c r="B22" s="10">
        <f t="shared" ref="B22:B27" si="4">SUM(C22:E22)</f>
        <v>50</v>
      </c>
      <c r="C22" s="10">
        <v>10</v>
      </c>
      <c r="D22" s="10">
        <v>18</v>
      </c>
      <c r="E22" s="10">
        <v>22</v>
      </c>
      <c r="F22" s="10">
        <f t="shared" ref="F22:F27" si="5">SUM(G22:I22)</f>
        <v>59</v>
      </c>
      <c r="G22" s="10">
        <v>14</v>
      </c>
      <c r="H22" s="10">
        <v>17</v>
      </c>
      <c r="I22" s="10">
        <v>28</v>
      </c>
      <c r="J22" s="34">
        <f t="shared" ref="J22:J27" si="6">SUM(K22:M22)</f>
        <v>9</v>
      </c>
      <c r="K22" s="34">
        <f t="shared" ref="K22:M27" si="7">G22-C22</f>
        <v>4</v>
      </c>
      <c r="L22" s="34">
        <f t="shared" si="7"/>
        <v>-1</v>
      </c>
      <c r="M22" s="34">
        <f t="shared" si="7"/>
        <v>6</v>
      </c>
    </row>
    <row r="23" spans="1:13" ht="14.5" customHeight="1">
      <c r="A23" s="68" t="s">
        <v>22</v>
      </c>
      <c r="B23" s="12">
        <f t="shared" si="4"/>
        <v>116</v>
      </c>
      <c r="C23" s="12">
        <v>35</v>
      </c>
      <c r="D23" s="12">
        <v>35</v>
      </c>
      <c r="E23" s="12">
        <v>46</v>
      </c>
      <c r="F23" s="12">
        <f t="shared" si="5"/>
        <v>93</v>
      </c>
      <c r="G23" s="12">
        <v>17</v>
      </c>
      <c r="H23" s="12">
        <v>24</v>
      </c>
      <c r="I23" s="12">
        <v>52</v>
      </c>
      <c r="J23" s="33">
        <f t="shared" si="6"/>
        <v>-23</v>
      </c>
      <c r="K23" s="33">
        <f t="shared" si="7"/>
        <v>-18</v>
      </c>
      <c r="L23" s="33">
        <f t="shared" si="7"/>
        <v>-11</v>
      </c>
      <c r="M23" s="33">
        <f t="shared" si="7"/>
        <v>6</v>
      </c>
    </row>
    <row r="24" spans="1:13" ht="14.5" customHeight="1">
      <c r="A24" s="69" t="s">
        <v>32</v>
      </c>
      <c r="B24" s="10">
        <f t="shared" si="4"/>
        <v>96</v>
      </c>
      <c r="C24" s="10">
        <v>40</v>
      </c>
      <c r="D24" s="10">
        <v>28</v>
      </c>
      <c r="E24" s="10">
        <v>28</v>
      </c>
      <c r="F24" s="10">
        <v>106</v>
      </c>
      <c r="G24" s="10" t="s">
        <v>175</v>
      </c>
      <c r="H24" s="10" t="s">
        <v>175</v>
      </c>
      <c r="I24" s="10" t="s">
        <v>175</v>
      </c>
      <c r="J24" s="34">
        <f>F24-B24</f>
        <v>10</v>
      </c>
      <c r="K24" s="34" t="s">
        <v>175</v>
      </c>
      <c r="L24" s="34" t="s">
        <v>175</v>
      </c>
      <c r="M24" s="34" t="s">
        <v>175</v>
      </c>
    </row>
    <row r="25" spans="1:13" ht="14.5" customHeight="1">
      <c r="A25" s="68" t="s">
        <v>23</v>
      </c>
      <c r="B25" s="12">
        <f t="shared" si="4"/>
        <v>200</v>
      </c>
      <c r="C25" s="12">
        <v>40</v>
      </c>
      <c r="D25" s="12">
        <v>74</v>
      </c>
      <c r="E25" s="12">
        <v>86</v>
      </c>
      <c r="F25" s="12">
        <v>205</v>
      </c>
      <c r="G25" s="12" t="s">
        <v>175</v>
      </c>
      <c r="H25" s="12" t="s">
        <v>175</v>
      </c>
      <c r="I25" s="12" t="s">
        <v>175</v>
      </c>
      <c r="J25" s="33">
        <f>F25-B25</f>
        <v>5</v>
      </c>
      <c r="K25" s="33" t="s">
        <v>175</v>
      </c>
      <c r="L25" s="33" t="s">
        <v>175</v>
      </c>
      <c r="M25" s="33" t="s">
        <v>175</v>
      </c>
    </row>
    <row r="26" spans="1:13" ht="14.5" customHeight="1">
      <c r="A26" s="69" t="s">
        <v>24</v>
      </c>
      <c r="B26" s="10">
        <f t="shared" si="4"/>
        <v>70</v>
      </c>
      <c r="C26" s="10">
        <v>12</v>
      </c>
      <c r="D26" s="10">
        <v>36</v>
      </c>
      <c r="E26" s="10">
        <v>22</v>
      </c>
      <c r="F26" s="10">
        <f t="shared" si="5"/>
        <v>75</v>
      </c>
      <c r="G26" s="10">
        <v>12</v>
      </c>
      <c r="H26" s="10">
        <v>36</v>
      </c>
      <c r="I26" s="10">
        <v>27</v>
      </c>
      <c r="J26" s="34">
        <f t="shared" si="6"/>
        <v>5</v>
      </c>
      <c r="K26" s="34">
        <f t="shared" si="7"/>
        <v>0</v>
      </c>
      <c r="L26" s="34">
        <f t="shared" si="7"/>
        <v>0</v>
      </c>
      <c r="M26" s="34">
        <f t="shared" si="7"/>
        <v>5</v>
      </c>
    </row>
    <row r="27" spans="1:13" ht="14.5" customHeight="1">
      <c r="A27" s="68" t="s">
        <v>25</v>
      </c>
      <c r="B27" s="12">
        <f t="shared" si="4"/>
        <v>152</v>
      </c>
      <c r="C27" s="12">
        <v>46</v>
      </c>
      <c r="D27" s="12">
        <v>55</v>
      </c>
      <c r="E27" s="12">
        <v>51</v>
      </c>
      <c r="F27" s="12">
        <f t="shared" si="5"/>
        <v>160</v>
      </c>
      <c r="G27" s="12">
        <v>43</v>
      </c>
      <c r="H27" s="12">
        <v>62</v>
      </c>
      <c r="I27" s="12">
        <v>55</v>
      </c>
      <c r="J27" s="33">
        <f t="shared" si="6"/>
        <v>8</v>
      </c>
      <c r="K27" s="33">
        <f t="shared" si="7"/>
        <v>-3</v>
      </c>
      <c r="L27" s="33">
        <f t="shared" si="7"/>
        <v>7</v>
      </c>
      <c r="M27" s="33">
        <f t="shared" si="7"/>
        <v>4</v>
      </c>
    </row>
    <row r="28" spans="1:13" ht="14.5" customHeight="1">
      <c r="A28" s="52"/>
      <c r="B28" s="336" t="s">
        <v>95</v>
      </c>
      <c r="C28" s="336"/>
      <c r="D28" s="336"/>
      <c r="E28" s="336"/>
      <c r="F28" s="336" t="s">
        <v>95</v>
      </c>
      <c r="G28" s="336"/>
      <c r="H28" s="336"/>
      <c r="I28" s="336"/>
      <c r="J28" s="336" t="s">
        <v>115</v>
      </c>
      <c r="K28" s="336"/>
      <c r="L28" s="336"/>
      <c r="M28" s="336"/>
    </row>
    <row r="29" spans="1:13" ht="14.5" customHeight="1">
      <c r="A29" s="7" t="s">
        <v>10</v>
      </c>
      <c r="B29" s="168">
        <f>B9*100/$B9</f>
        <v>100</v>
      </c>
      <c r="C29" s="75">
        <f>C9*100/$B9</f>
        <v>37.55029056772463</v>
      </c>
      <c r="D29" s="75">
        <f>D9*100/$B9</f>
        <v>44.792132320071524</v>
      </c>
      <c r="E29" s="75">
        <f>E9*100/$B9</f>
        <v>17.657577112203846</v>
      </c>
      <c r="F29" s="168">
        <f>F9*100/$F9</f>
        <v>100</v>
      </c>
      <c r="G29" s="75">
        <f>G9*100/$F9</f>
        <v>36.097359735973598</v>
      </c>
      <c r="H29" s="75">
        <f>H9*100/$F9</f>
        <v>44.71947194719472</v>
      </c>
      <c r="I29" s="75">
        <f>I9*100/$F9</f>
        <v>19.183168316831683</v>
      </c>
      <c r="J29" s="168" t="s">
        <v>247</v>
      </c>
      <c r="K29" s="31">
        <f>G29-C29</f>
        <v>-1.4529308317510328</v>
      </c>
      <c r="L29" s="31">
        <f t="shared" ref="L29:M43" si="8">H29-D29</f>
        <v>-7.2660372876804047E-2</v>
      </c>
      <c r="M29" s="31">
        <f t="shared" si="8"/>
        <v>1.5255912046278368</v>
      </c>
    </row>
    <row r="30" spans="1:13" ht="14.5" customHeight="1">
      <c r="A30" s="44" t="s">
        <v>30</v>
      </c>
      <c r="B30" s="169">
        <f t="shared" ref="B30:E45" si="9">B10*100/$B10</f>
        <v>100</v>
      </c>
      <c r="C30" s="76">
        <f t="shared" si="9"/>
        <v>42.305215711526081</v>
      </c>
      <c r="D30" s="76">
        <f t="shared" si="9"/>
        <v>48.679974243399869</v>
      </c>
      <c r="E30" s="76">
        <f t="shared" si="9"/>
        <v>9.01481004507405</v>
      </c>
      <c r="F30" s="169">
        <f t="shared" ref="F30:I45" si="10">F10*100/$F10</f>
        <v>100</v>
      </c>
      <c r="G30" s="76">
        <f t="shared" si="10"/>
        <v>41.251448435689454</v>
      </c>
      <c r="H30" s="76">
        <f t="shared" si="10"/>
        <v>47.914252607184238</v>
      </c>
      <c r="I30" s="76">
        <f t="shared" si="10"/>
        <v>10.834298957126304</v>
      </c>
      <c r="J30" s="169" t="s">
        <v>247</v>
      </c>
      <c r="K30" s="32">
        <f t="shared" ref="K30:K43" si="11">G30-C30</f>
        <v>-1.053767275836627</v>
      </c>
      <c r="L30" s="32">
        <f t="shared" si="8"/>
        <v>-0.7657216362156305</v>
      </c>
      <c r="M30" s="32">
        <f t="shared" si="8"/>
        <v>1.8194889120522539</v>
      </c>
    </row>
    <row r="31" spans="1:13" ht="14.5" customHeight="1">
      <c r="A31" s="68" t="s">
        <v>11</v>
      </c>
      <c r="B31" s="168">
        <f>B11*100/$B11</f>
        <v>100</v>
      </c>
      <c r="C31" s="75">
        <f t="shared" si="9"/>
        <v>26.595744680851062</v>
      </c>
      <c r="D31" s="75">
        <f t="shared" si="9"/>
        <v>40.425531914893618</v>
      </c>
      <c r="E31" s="75">
        <f t="shared" si="9"/>
        <v>32.978723404255319</v>
      </c>
      <c r="F31" s="168">
        <f t="shared" si="10"/>
        <v>100</v>
      </c>
      <c r="G31" s="75">
        <f t="shared" si="10"/>
        <v>27.184466019417474</v>
      </c>
      <c r="H31" s="75">
        <f t="shared" si="10"/>
        <v>42.71844660194175</v>
      </c>
      <c r="I31" s="75">
        <f t="shared" si="10"/>
        <v>30.097087378640776</v>
      </c>
      <c r="J31" s="168" t="s">
        <v>247</v>
      </c>
      <c r="K31" s="31">
        <f t="shared" si="11"/>
        <v>0.58872133856641184</v>
      </c>
      <c r="L31" s="31">
        <f t="shared" si="8"/>
        <v>2.2929146870481318</v>
      </c>
      <c r="M31" s="31">
        <f t="shared" si="8"/>
        <v>-2.8816360256145437</v>
      </c>
    </row>
    <row r="32" spans="1:13" ht="14.5" customHeight="1">
      <c r="A32" s="69" t="s">
        <v>12</v>
      </c>
      <c r="B32" s="169">
        <f t="shared" si="9"/>
        <v>100</v>
      </c>
      <c r="C32" s="76" t="s">
        <v>175</v>
      </c>
      <c r="D32" s="76" t="s">
        <v>175</v>
      </c>
      <c r="E32" s="76" t="s">
        <v>175</v>
      </c>
      <c r="F32" s="169">
        <f t="shared" si="10"/>
        <v>100</v>
      </c>
      <c r="G32" s="76">
        <f t="shared" si="10"/>
        <v>36.666666666666664</v>
      </c>
      <c r="H32" s="76">
        <f t="shared" si="10"/>
        <v>46.666666666666664</v>
      </c>
      <c r="I32" s="76">
        <f t="shared" si="10"/>
        <v>16.666666666666668</v>
      </c>
      <c r="J32" s="169" t="s">
        <v>247</v>
      </c>
      <c r="K32" s="32" t="s">
        <v>175</v>
      </c>
      <c r="L32" s="32" t="s">
        <v>175</v>
      </c>
      <c r="M32" s="32" t="s">
        <v>175</v>
      </c>
    </row>
    <row r="33" spans="1:13" ht="14.5" customHeight="1">
      <c r="A33" s="68" t="s">
        <v>13</v>
      </c>
      <c r="B33" s="168">
        <f t="shared" si="9"/>
        <v>100</v>
      </c>
      <c r="C33" s="75">
        <f t="shared" si="9"/>
        <v>41.711229946524064</v>
      </c>
      <c r="D33" s="75">
        <f t="shared" si="9"/>
        <v>42.245989304812831</v>
      </c>
      <c r="E33" s="75">
        <f t="shared" si="9"/>
        <v>16.042780748663102</v>
      </c>
      <c r="F33" s="168">
        <f t="shared" si="10"/>
        <v>100</v>
      </c>
      <c r="G33" s="75">
        <f t="shared" si="10"/>
        <v>44.927536231884055</v>
      </c>
      <c r="H33" s="75">
        <f t="shared" si="10"/>
        <v>38.164251207729471</v>
      </c>
      <c r="I33" s="75">
        <f t="shared" si="10"/>
        <v>16.908212560386474</v>
      </c>
      <c r="J33" s="168" t="s">
        <v>247</v>
      </c>
      <c r="K33" s="31">
        <f t="shared" si="11"/>
        <v>3.2163062853599911</v>
      </c>
      <c r="L33" s="31">
        <f t="shared" si="8"/>
        <v>-4.0817380970833597</v>
      </c>
      <c r="M33" s="31">
        <f t="shared" si="8"/>
        <v>0.86543181172337214</v>
      </c>
    </row>
    <row r="34" spans="1:13" ht="14.5" customHeight="1">
      <c r="A34" s="69" t="s">
        <v>14</v>
      </c>
      <c r="B34" s="169">
        <f t="shared" si="9"/>
        <v>100</v>
      </c>
      <c r="C34" s="76">
        <f t="shared" si="9"/>
        <v>52.631578947368418</v>
      </c>
      <c r="D34" s="76">
        <f t="shared" si="9"/>
        <v>26.315789473684209</v>
      </c>
      <c r="E34" s="76">
        <f t="shared" si="9"/>
        <v>21.05263157894737</v>
      </c>
      <c r="F34" s="169">
        <f t="shared" si="10"/>
        <v>100</v>
      </c>
      <c r="G34" s="76" t="s">
        <v>175</v>
      </c>
      <c r="H34" s="76" t="s">
        <v>175</v>
      </c>
      <c r="I34" s="76" t="s">
        <v>175</v>
      </c>
      <c r="J34" s="169" t="s">
        <v>247</v>
      </c>
      <c r="K34" s="32" t="s">
        <v>175</v>
      </c>
      <c r="L34" s="32" t="s">
        <v>175</v>
      </c>
      <c r="M34" s="32" t="s">
        <v>175</v>
      </c>
    </row>
    <row r="35" spans="1:13" ht="14.5" customHeight="1">
      <c r="A35" s="68" t="s">
        <v>15</v>
      </c>
      <c r="B35" s="168">
        <f t="shared" si="9"/>
        <v>100</v>
      </c>
      <c r="C35" s="75">
        <f t="shared" si="9"/>
        <v>39.233038348082594</v>
      </c>
      <c r="D35" s="75">
        <f t="shared" si="9"/>
        <v>56.637168141592923</v>
      </c>
      <c r="E35" s="75">
        <f t="shared" si="9"/>
        <v>4.1297935103244834</v>
      </c>
      <c r="F35" s="168">
        <f t="shared" si="10"/>
        <v>100</v>
      </c>
      <c r="G35" s="75">
        <f t="shared" si="10"/>
        <v>36.885245901639344</v>
      </c>
      <c r="H35" s="75">
        <f t="shared" si="10"/>
        <v>57.513661202185794</v>
      </c>
      <c r="I35" s="75">
        <f t="shared" si="10"/>
        <v>5.6010928961748636</v>
      </c>
      <c r="J35" s="168" t="s">
        <v>247</v>
      </c>
      <c r="K35" s="31">
        <f t="shared" si="11"/>
        <v>-2.3477924464432505</v>
      </c>
      <c r="L35" s="31">
        <f t="shared" si="8"/>
        <v>0.87649306059287113</v>
      </c>
      <c r="M35" s="31">
        <f t="shared" si="8"/>
        <v>1.4712993858503802</v>
      </c>
    </row>
    <row r="36" spans="1:13" ht="14.5" customHeight="1">
      <c r="A36" s="69" t="s">
        <v>16</v>
      </c>
      <c r="B36" s="169">
        <f t="shared" si="9"/>
        <v>100</v>
      </c>
      <c r="C36" s="76" t="s">
        <v>175</v>
      </c>
      <c r="D36" s="76" t="s">
        <v>175</v>
      </c>
      <c r="E36" s="76" t="s">
        <v>175</v>
      </c>
      <c r="F36" s="169">
        <f t="shared" si="10"/>
        <v>100</v>
      </c>
      <c r="G36" s="76">
        <f t="shared" si="10"/>
        <v>51.685393258426963</v>
      </c>
      <c r="H36" s="76">
        <f t="shared" si="10"/>
        <v>37.078651685393261</v>
      </c>
      <c r="I36" s="76">
        <f t="shared" si="10"/>
        <v>11.235955056179776</v>
      </c>
      <c r="J36" s="169" t="s">
        <v>247</v>
      </c>
      <c r="K36" s="32" t="s">
        <v>175</v>
      </c>
      <c r="L36" s="32" t="s">
        <v>175</v>
      </c>
      <c r="M36" s="32" t="s">
        <v>175</v>
      </c>
    </row>
    <row r="37" spans="1:13" ht="14.5" customHeight="1">
      <c r="A37" s="68" t="s">
        <v>17</v>
      </c>
      <c r="B37" s="168">
        <f t="shared" si="9"/>
        <v>100</v>
      </c>
      <c r="C37" s="75" t="s">
        <v>175</v>
      </c>
      <c r="D37" s="75" t="s">
        <v>175</v>
      </c>
      <c r="E37" s="75" t="s">
        <v>175</v>
      </c>
      <c r="F37" s="168">
        <f t="shared" si="10"/>
        <v>100</v>
      </c>
      <c r="G37" s="75" t="s">
        <v>175</v>
      </c>
      <c r="H37" s="75" t="s">
        <v>175</v>
      </c>
      <c r="I37" s="75" t="s">
        <v>175</v>
      </c>
      <c r="J37" s="168" t="s">
        <v>247</v>
      </c>
      <c r="K37" s="31" t="s">
        <v>175</v>
      </c>
      <c r="L37" s="31" t="s">
        <v>175</v>
      </c>
      <c r="M37" s="31" t="s">
        <v>175</v>
      </c>
    </row>
    <row r="38" spans="1:13" ht="14.5" customHeight="1">
      <c r="A38" s="69" t="s">
        <v>18</v>
      </c>
      <c r="B38" s="169">
        <f t="shared" si="9"/>
        <v>100</v>
      </c>
      <c r="C38" s="76" t="s">
        <v>175</v>
      </c>
      <c r="D38" s="76" t="s">
        <v>175</v>
      </c>
      <c r="E38" s="76" t="s">
        <v>175</v>
      </c>
      <c r="F38" s="169">
        <f t="shared" si="10"/>
        <v>100</v>
      </c>
      <c r="G38" s="76">
        <f t="shared" si="10"/>
        <v>57.89473684210526</v>
      </c>
      <c r="H38" s="76">
        <f t="shared" si="10"/>
        <v>36.842105263157897</v>
      </c>
      <c r="I38" s="76">
        <f t="shared" si="10"/>
        <v>5.2631578947368425</v>
      </c>
      <c r="J38" s="169" t="s">
        <v>247</v>
      </c>
      <c r="K38" s="32" t="s">
        <v>175</v>
      </c>
      <c r="L38" s="32" t="s">
        <v>175</v>
      </c>
      <c r="M38" s="32" t="s">
        <v>175</v>
      </c>
    </row>
    <row r="39" spans="1:13" ht="14.5" customHeight="1">
      <c r="A39" s="68" t="s">
        <v>19</v>
      </c>
      <c r="B39" s="168">
        <f t="shared" si="9"/>
        <v>100</v>
      </c>
      <c r="C39" s="75">
        <f t="shared" si="9"/>
        <v>49.608355091383814</v>
      </c>
      <c r="D39" s="75">
        <f t="shared" si="9"/>
        <v>44.125326370757179</v>
      </c>
      <c r="E39" s="75">
        <f t="shared" si="9"/>
        <v>6.2663185378590081</v>
      </c>
      <c r="F39" s="168">
        <f t="shared" si="10"/>
        <v>100</v>
      </c>
      <c r="G39" s="75">
        <f t="shared" si="10"/>
        <v>45.390070921985817</v>
      </c>
      <c r="H39" s="75">
        <f t="shared" si="10"/>
        <v>43.026004728132385</v>
      </c>
      <c r="I39" s="75">
        <f t="shared" si="10"/>
        <v>11.583924349881796</v>
      </c>
      <c r="J39" s="168" t="s">
        <v>247</v>
      </c>
      <c r="K39" s="31">
        <f t="shared" si="11"/>
        <v>-4.2182841693979967</v>
      </c>
      <c r="L39" s="31">
        <f t="shared" si="8"/>
        <v>-1.099321642624794</v>
      </c>
      <c r="M39" s="31">
        <f t="shared" si="8"/>
        <v>5.317605812022788</v>
      </c>
    </row>
    <row r="40" spans="1:13" ht="14.5" customHeight="1">
      <c r="A40" s="69" t="s">
        <v>20</v>
      </c>
      <c r="B40" s="169">
        <f t="shared" si="9"/>
        <v>100</v>
      </c>
      <c r="C40" s="76" t="s">
        <v>175</v>
      </c>
      <c r="D40" s="76" t="s">
        <v>175</v>
      </c>
      <c r="E40" s="76" t="s">
        <v>175</v>
      </c>
      <c r="F40" s="169">
        <f t="shared" si="10"/>
        <v>100</v>
      </c>
      <c r="G40" s="76" t="s">
        <v>175</v>
      </c>
      <c r="H40" s="76" t="s">
        <v>175</v>
      </c>
      <c r="I40" s="76" t="s">
        <v>175</v>
      </c>
      <c r="J40" s="169" t="s">
        <v>247</v>
      </c>
      <c r="K40" s="32" t="s">
        <v>175</v>
      </c>
      <c r="L40" s="32" t="s">
        <v>175</v>
      </c>
      <c r="M40" s="32" t="s">
        <v>175</v>
      </c>
    </row>
    <row r="41" spans="1:13" ht="14.5" customHeight="1">
      <c r="A41" s="43" t="s">
        <v>31</v>
      </c>
      <c r="B41" s="168">
        <f t="shared" si="9"/>
        <v>100</v>
      </c>
      <c r="C41" s="75">
        <f t="shared" si="9"/>
        <v>26.754385964912281</v>
      </c>
      <c r="D41" s="75">
        <f t="shared" si="9"/>
        <v>35.964912280701753</v>
      </c>
      <c r="E41" s="75">
        <f t="shared" si="9"/>
        <v>37.280701754385966</v>
      </c>
      <c r="F41" s="168">
        <f t="shared" si="10"/>
        <v>100</v>
      </c>
      <c r="G41" s="75">
        <f t="shared" si="10"/>
        <v>23.352435530085959</v>
      </c>
      <c r="H41" s="75">
        <f t="shared" si="10"/>
        <v>36.819484240687679</v>
      </c>
      <c r="I41" s="75">
        <f t="shared" si="10"/>
        <v>39.828080229226359</v>
      </c>
      <c r="J41" s="168" t="s">
        <v>247</v>
      </c>
      <c r="K41" s="31">
        <f t="shared" si="11"/>
        <v>-3.4019504348263219</v>
      </c>
      <c r="L41" s="31">
        <f t="shared" si="8"/>
        <v>0.85457195998592539</v>
      </c>
      <c r="M41" s="31">
        <f t="shared" si="8"/>
        <v>2.5473784748403929</v>
      </c>
    </row>
    <row r="42" spans="1:13" ht="14.5" customHeight="1">
      <c r="A42" s="69" t="s">
        <v>21</v>
      </c>
      <c r="B42" s="169">
        <f t="shared" si="9"/>
        <v>100</v>
      </c>
      <c r="C42" s="76">
        <f t="shared" si="9"/>
        <v>20</v>
      </c>
      <c r="D42" s="76">
        <f t="shared" si="9"/>
        <v>36</v>
      </c>
      <c r="E42" s="76">
        <f t="shared" si="9"/>
        <v>44</v>
      </c>
      <c r="F42" s="169">
        <f t="shared" si="10"/>
        <v>100</v>
      </c>
      <c r="G42" s="76">
        <f t="shared" si="10"/>
        <v>23.728813559322035</v>
      </c>
      <c r="H42" s="76">
        <f t="shared" si="10"/>
        <v>28.8135593220339</v>
      </c>
      <c r="I42" s="76">
        <f t="shared" si="10"/>
        <v>47.457627118644069</v>
      </c>
      <c r="J42" s="169" t="s">
        <v>247</v>
      </c>
      <c r="K42" s="32">
        <f t="shared" si="11"/>
        <v>3.7288135593220346</v>
      </c>
      <c r="L42" s="32">
        <f t="shared" si="8"/>
        <v>-7.1864406779661003</v>
      </c>
      <c r="M42" s="32">
        <f t="shared" si="8"/>
        <v>3.4576271186440692</v>
      </c>
    </row>
    <row r="43" spans="1:13" ht="14.5" customHeight="1">
      <c r="A43" s="68" t="s">
        <v>22</v>
      </c>
      <c r="B43" s="168">
        <f t="shared" si="9"/>
        <v>100</v>
      </c>
      <c r="C43" s="75">
        <f t="shared" si="9"/>
        <v>30.172413793103448</v>
      </c>
      <c r="D43" s="75">
        <f t="shared" si="9"/>
        <v>30.172413793103448</v>
      </c>
      <c r="E43" s="75">
        <f t="shared" si="9"/>
        <v>39.655172413793103</v>
      </c>
      <c r="F43" s="168">
        <f t="shared" si="10"/>
        <v>100</v>
      </c>
      <c r="G43" s="75">
        <f t="shared" si="10"/>
        <v>18.27956989247312</v>
      </c>
      <c r="H43" s="75">
        <f t="shared" si="10"/>
        <v>25.806451612903224</v>
      </c>
      <c r="I43" s="75">
        <f t="shared" si="10"/>
        <v>55.913978494623656</v>
      </c>
      <c r="J43" s="168" t="s">
        <v>247</v>
      </c>
      <c r="K43" s="31">
        <f t="shared" si="11"/>
        <v>-11.892843900630329</v>
      </c>
      <c r="L43" s="31">
        <f t="shared" si="8"/>
        <v>-4.3659621802002242</v>
      </c>
      <c r="M43" s="31">
        <f t="shared" si="8"/>
        <v>16.258806080830553</v>
      </c>
    </row>
    <row r="44" spans="1:13" ht="14.5" customHeight="1">
      <c r="A44" s="69" t="s">
        <v>32</v>
      </c>
      <c r="B44" s="169">
        <f t="shared" si="9"/>
        <v>100</v>
      </c>
      <c r="C44" s="76">
        <f t="shared" si="9"/>
        <v>41.666666666666664</v>
      </c>
      <c r="D44" s="76">
        <f t="shared" si="9"/>
        <v>29.166666666666668</v>
      </c>
      <c r="E44" s="76">
        <f t="shared" si="9"/>
        <v>29.166666666666668</v>
      </c>
      <c r="F44" s="169">
        <f t="shared" si="10"/>
        <v>100</v>
      </c>
      <c r="G44" s="76" t="s">
        <v>175</v>
      </c>
      <c r="H44" s="76" t="s">
        <v>175</v>
      </c>
      <c r="I44" s="76" t="s">
        <v>175</v>
      </c>
      <c r="J44" s="169" t="s">
        <v>247</v>
      </c>
      <c r="K44" s="32" t="s">
        <v>175</v>
      </c>
      <c r="L44" s="32" t="s">
        <v>175</v>
      </c>
      <c r="M44" s="32" t="s">
        <v>175</v>
      </c>
    </row>
    <row r="45" spans="1:13" ht="14.5" customHeight="1">
      <c r="A45" s="68" t="s">
        <v>23</v>
      </c>
      <c r="B45" s="168">
        <f t="shared" si="9"/>
        <v>100</v>
      </c>
      <c r="C45" s="75">
        <f t="shared" si="9"/>
        <v>20</v>
      </c>
      <c r="D45" s="75">
        <f t="shared" si="9"/>
        <v>37</v>
      </c>
      <c r="E45" s="75">
        <f t="shared" si="9"/>
        <v>43</v>
      </c>
      <c r="F45" s="168">
        <f t="shared" si="10"/>
        <v>100</v>
      </c>
      <c r="G45" s="75" t="s">
        <v>175</v>
      </c>
      <c r="H45" s="75" t="s">
        <v>175</v>
      </c>
      <c r="I45" s="75" t="s">
        <v>175</v>
      </c>
      <c r="J45" s="168" t="s">
        <v>247</v>
      </c>
      <c r="K45" s="31" t="s">
        <v>175</v>
      </c>
      <c r="L45" s="31" t="s">
        <v>175</v>
      </c>
      <c r="M45" s="31" t="s">
        <v>175</v>
      </c>
    </row>
    <row r="46" spans="1:13" ht="14.5" customHeight="1">
      <c r="A46" s="69" t="s">
        <v>24</v>
      </c>
      <c r="B46" s="169">
        <f t="shared" ref="B46:E47" si="12">B26*100/$B26</f>
        <v>100</v>
      </c>
      <c r="C46" s="76">
        <f t="shared" si="12"/>
        <v>17.142857142857142</v>
      </c>
      <c r="D46" s="76">
        <f t="shared" si="12"/>
        <v>51.428571428571431</v>
      </c>
      <c r="E46" s="76">
        <f t="shared" si="12"/>
        <v>31.428571428571427</v>
      </c>
      <c r="F46" s="169">
        <f t="shared" ref="F46:I47" si="13">F26*100/$F26</f>
        <v>100</v>
      </c>
      <c r="G46" s="76">
        <f t="shared" si="13"/>
        <v>16</v>
      </c>
      <c r="H46" s="76">
        <f t="shared" si="13"/>
        <v>48</v>
      </c>
      <c r="I46" s="76">
        <f t="shared" si="13"/>
        <v>36</v>
      </c>
      <c r="J46" s="169" t="s">
        <v>247</v>
      </c>
      <c r="K46" s="32">
        <f t="shared" ref="K46:M47" si="14">G46-C46</f>
        <v>-1.1428571428571423</v>
      </c>
      <c r="L46" s="32">
        <f t="shared" si="14"/>
        <v>-3.4285714285714306</v>
      </c>
      <c r="M46" s="32">
        <f t="shared" si="14"/>
        <v>4.571428571428573</v>
      </c>
    </row>
    <row r="47" spans="1:13" ht="14.5" customHeight="1">
      <c r="A47" s="68" t="s">
        <v>25</v>
      </c>
      <c r="B47" s="168">
        <f t="shared" si="12"/>
        <v>100</v>
      </c>
      <c r="C47" s="75">
        <f t="shared" si="12"/>
        <v>30.263157894736842</v>
      </c>
      <c r="D47" s="75">
        <f t="shared" si="12"/>
        <v>36.184210526315788</v>
      </c>
      <c r="E47" s="75">
        <f t="shared" si="12"/>
        <v>33.55263157894737</v>
      </c>
      <c r="F47" s="168">
        <f t="shared" si="13"/>
        <v>100</v>
      </c>
      <c r="G47" s="75">
        <f t="shared" si="13"/>
        <v>26.875</v>
      </c>
      <c r="H47" s="75">
        <f t="shared" si="13"/>
        <v>38.75</v>
      </c>
      <c r="I47" s="75">
        <f t="shared" si="13"/>
        <v>34.375</v>
      </c>
      <c r="J47" s="168" t="s">
        <v>247</v>
      </c>
      <c r="K47" s="31">
        <f t="shared" si="14"/>
        <v>-3.3881578947368425</v>
      </c>
      <c r="L47" s="31">
        <f t="shared" si="14"/>
        <v>2.5657894736842124</v>
      </c>
      <c r="M47" s="31">
        <f t="shared" si="14"/>
        <v>0.82236842105263008</v>
      </c>
    </row>
    <row r="48" spans="1:13" s="64" customFormat="1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</sheetData>
  <mergeCells count="17">
    <mergeCell ref="J8:M8"/>
    <mergeCell ref="B28:E28"/>
    <mergeCell ref="A48:M48"/>
    <mergeCell ref="F28:I28"/>
    <mergeCell ref="J28:M28"/>
    <mergeCell ref="B8:E8"/>
    <mergeCell ref="F8:I8"/>
    <mergeCell ref="A5:A7"/>
    <mergeCell ref="B5:E5"/>
    <mergeCell ref="F5:I5"/>
    <mergeCell ref="J5:M5"/>
    <mergeCell ref="B6:B7"/>
    <mergeCell ref="C6:E6"/>
    <mergeCell ref="F6:F7"/>
    <mergeCell ref="G6:I6"/>
    <mergeCell ref="J6:J7"/>
    <mergeCell ref="K6:M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B4" sqref="B4"/>
    </sheetView>
  </sheetViews>
  <sheetFormatPr baseColWidth="10" defaultColWidth="10.81640625" defaultRowHeight="11.5"/>
  <cols>
    <col min="1" max="1" width="24.54296875" style="2" customWidth="1"/>
    <col min="2" max="2" width="10.81640625" style="2"/>
    <col min="3" max="5" width="13.6328125" style="2" customWidth="1"/>
    <col min="6" max="6" width="10.81640625" style="2"/>
    <col min="7" max="9" width="13.6328125" style="2" customWidth="1"/>
    <col min="10" max="10" width="10.81640625" style="2"/>
    <col min="11" max="13" width="13.6328125" style="2" customWidth="1"/>
    <col min="14" max="16384" width="10.81640625" style="2"/>
  </cols>
  <sheetData>
    <row r="1" spans="1:13" s="40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231</v>
      </c>
    </row>
    <row r="4" spans="1:13" s="64" customFormat="1" ht="14.5" customHeight="1">
      <c r="A4" s="127"/>
    </row>
    <row r="5" spans="1:13" s="125" customFormat="1" ht="20" customHeight="1">
      <c r="A5" s="342" t="s">
        <v>29</v>
      </c>
      <c r="B5" s="342">
        <v>2011</v>
      </c>
      <c r="C5" s="342"/>
      <c r="D5" s="342"/>
      <c r="E5" s="342"/>
      <c r="F5" s="342">
        <v>2015</v>
      </c>
      <c r="G5" s="342"/>
      <c r="H5" s="342"/>
      <c r="I5" s="342"/>
      <c r="J5" s="342" t="s">
        <v>59</v>
      </c>
      <c r="K5" s="342"/>
      <c r="L5" s="342"/>
      <c r="M5" s="342"/>
    </row>
    <row r="6" spans="1:13" s="127" customFormat="1" ht="20" customHeight="1">
      <c r="A6" s="342"/>
      <c r="B6" s="342" t="s">
        <v>2</v>
      </c>
      <c r="C6" s="342" t="s">
        <v>99</v>
      </c>
      <c r="D6" s="342"/>
      <c r="E6" s="342"/>
      <c r="F6" s="342" t="s">
        <v>2</v>
      </c>
      <c r="G6" s="342" t="s">
        <v>99</v>
      </c>
      <c r="H6" s="342"/>
      <c r="I6" s="342"/>
      <c r="J6" s="342" t="s">
        <v>2</v>
      </c>
      <c r="K6" s="342" t="s">
        <v>99</v>
      </c>
      <c r="L6" s="342"/>
      <c r="M6" s="342"/>
    </row>
    <row r="7" spans="1:13" s="127" customFormat="1" ht="20" customHeight="1">
      <c r="A7" s="342"/>
      <c r="B7" s="422"/>
      <c r="C7" s="332" t="s">
        <v>100</v>
      </c>
      <c r="D7" s="332" t="s">
        <v>101</v>
      </c>
      <c r="E7" s="332" t="s">
        <v>58</v>
      </c>
      <c r="F7" s="422"/>
      <c r="G7" s="332" t="s">
        <v>100</v>
      </c>
      <c r="H7" s="332" t="s">
        <v>101</v>
      </c>
      <c r="I7" s="332" t="s">
        <v>58</v>
      </c>
      <c r="J7" s="422"/>
      <c r="K7" s="332" t="s">
        <v>100</v>
      </c>
      <c r="L7" s="332" t="s">
        <v>101</v>
      </c>
      <c r="M7" s="332" t="s">
        <v>58</v>
      </c>
    </row>
    <row r="8" spans="1:13" ht="15" customHeight="1">
      <c r="A8" s="57"/>
      <c r="B8" s="368" t="s">
        <v>5</v>
      </c>
      <c r="C8" s="368"/>
      <c r="D8" s="368"/>
      <c r="E8" s="368"/>
      <c r="F8" s="368" t="s">
        <v>5</v>
      </c>
      <c r="G8" s="368"/>
      <c r="H8" s="368"/>
      <c r="I8" s="368"/>
      <c r="J8" s="368" t="s">
        <v>5</v>
      </c>
      <c r="K8" s="368"/>
      <c r="L8" s="368"/>
      <c r="M8" s="368"/>
    </row>
    <row r="9" spans="1:13" ht="14.5" customHeight="1">
      <c r="A9" s="7" t="s">
        <v>10</v>
      </c>
      <c r="B9" s="12">
        <f>SUM(B11:B20,B22:B27)</f>
        <v>4579</v>
      </c>
      <c r="C9" s="12">
        <f t="shared" ref="C9:M9" si="0">SUM(C11:C20,C22:C27)</f>
        <v>2301</v>
      </c>
      <c r="D9" s="12">
        <f t="shared" si="0"/>
        <v>1367</v>
      </c>
      <c r="E9" s="12">
        <f t="shared" si="0"/>
        <v>740</v>
      </c>
      <c r="F9" s="12">
        <f t="shared" si="0"/>
        <v>4918</v>
      </c>
      <c r="G9" s="12">
        <f t="shared" si="0"/>
        <v>2532</v>
      </c>
      <c r="H9" s="12">
        <f t="shared" si="0"/>
        <v>1555</v>
      </c>
      <c r="I9" s="12">
        <f t="shared" si="0"/>
        <v>831</v>
      </c>
      <c r="J9" s="33">
        <f t="shared" si="0"/>
        <v>339</v>
      </c>
      <c r="K9" s="33">
        <f t="shared" si="0"/>
        <v>119</v>
      </c>
      <c r="L9" s="33">
        <f t="shared" si="0"/>
        <v>140</v>
      </c>
      <c r="M9" s="33">
        <f t="shared" si="0"/>
        <v>80</v>
      </c>
    </row>
    <row r="10" spans="1:13" ht="14.5" customHeight="1">
      <c r="A10" s="44" t="s">
        <v>30</v>
      </c>
      <c r="B10" s="10">
        <f>SUM(B11:B20)</f>
        <v>2837</v>
      </c>
      <c r="C10" s="10">
        <f>C9-C21</f>
        <v>1777</v>
      </c>
      <c r="D10" s="10">
        <f>D9-D21</f>
        <v>777</v>
      </c>
      <c r="E10" s="10">
        <f>E9-E21</f>
        <v>112</v>
      </c>
      <c r="F10" s="10">
        <f t="shared" ref="F10:M10" si="1">SUM(F11:F20)</f>
        <v>3063</v>
      </c>
      <c r="G10" s="10">
        <f t="shared" si="1"/>
        <v>1986</v>
      </c>
      <c r="H10" s="10">
        <f t="shared" si="1"/>
        <v>918</v>
      </c>
      <c r="I10" s="10">
        <f t="shared" si="1"/>
        <v>159</v>
      </c>
      <c r="J10" s="34">
        <f t="shared" si="1"/>
        <v>226</v>
      </c>
      <c r="K10" s="34">
        <f t="shared" si="1"/>
        <v>97</v>
      </c>
      <c r="L10" s="34">
        <f t="shared" si="1"/>
        <v>93</v>
      </c>
      <c r="M10" s="34">
        <f t="shared" si="1"/>
        <v>36</v>
      </c>
    </row>
    <row r="11" spans="1:13" ht="14.5" customHeight="1">
      <c r="A11" s="68" t="s">
        <v>11</v>
      </c>
      <c r="B11" s="12">
        <f t="shared" ref="B11:B19" si="2">SUM(C11:E11)</f>
        <v>172</v>
      </c>
      <c r="C11" s="12">
        <v>100</v>
      </c>
      <c r="D11" s="12">
        <v>59</v>
      </c>
      <c r="E11" s="12">
        <v>13</v>
      </c>
      <c r="F11" s="12">
        <f t="shared" ref="F11:F20" si="3">SUM(G11:I11)</f>
        <v>209</v>
      </c>
      <c r="G11" s="12">
        <v>121</v>
      </c>
      <c r="H11" s="12">
        <v>69</v>
      </c>
      <c r="I11" s="12">
        <v>19</v>
      </c>
      <c r="J11" s="33">
        <f t="shared" ref="J11:J19" si="4">SUM(K11:M11)</f>
        <v>37</v>
      </c>
      <c r="K11" s="33">
        <f>G11-C11</f>
        <v>21</v>
      </c>
      <c r="L11" s="33">
        <f>H11-D11</f>
        <v>10</v>
      </c>
      <c r="M11" s="33">
        <f>I11-E11</f>
        <v>6</v>
      </c>
    </row>
    <row r="12" spans="1:13" ht="14.5" customHeight="1">
      <c r="A12" s="69" t="s">
        <v>12</v>
      </c>
      <c r="B12" s="10">
        <f t="shared" si="2"/>
        <v>232</v>
      </c>
      <c r="C12" s="10">
        <v>100</v>
      </c>
      <c r="D12" s="10">
        <v>99</v>
      </c>
      <c r="E12" s="10">
        <v>33</v>
      </c>
      <c r="F12" s="10">
        <f t="shared" si="3"/>
        <v>221</v>
      </c>
      <c r="G12" s="10">
        <v>103</v>
      </c>
      <c r="H12" s="10">
        <v>75</v>
      </c>
      <c r="I12" s="10">
        <v>43</v>
      </c>
      <c r="J12" s="34">
        <f t="shared" si="4"/>
        <v>-11</v>
      </c>
      <c r="K12" s="170">
        <f t="shared" ref="K12:M19" si="5">G12-C12</f>
        <v>3</v>
      </c>
      <c r="L12" s="170">
        <f t="shared" si="5"/>
        <v>-24</v>
      </c>
      <c r="M12" s="170">
        <f t="shared" si="5"/>
        <v>10</v>
      </c>
    </row>
    <row r="13" spans="1:13" ht="14.5" customHeight="1">
      <c r="A13" s="68" t="s">
        <v>13</v>
      </c>
      <c r="B13" s="12">
        <f t="shared" si="2"/>
        <v>336</v>
      </c>
      <c r="C13" s="12">
        <v>229</v>
      </c>
      <c r="D13" s="12">
        <v>90</v>
      </c>
      <c r="E13" s="12">
        <v>17</v>
      </c>
      <c r="F13" s="12">
        <f t="shared" si="3"/>
        <v>373</v>
      </c>
      <c r="G13" s="12">
        <v>261</v>
      </c>
      <c r="H13" s="12">
        <v>92</v>
      </c>
      <c r="I13" s="12">
        <v>20</v>
      </c>
      <c r="J13" s="33">
        <f t="shared" si="4"/>
        <v>37</v>
      </c>
      <c r="K13" s="33">
        <f t="shared" si="5"/>
        <v>32</v>
      </c>
      <c r="L13" s="33">
        <f t="shared" si="5"/>
        <v>2</v>
      </c>
      <c r="M13" s="33">
        <f t="shared" si="5"/>
        <v>3</v>
      </c>
    </row>
    <row r="14" spans="1:13" ht="14.5" customHeight="1">
      <c r="A14" s="69" t="s">
        <v>14</v>
      </c>
      <c r="B14" s="10">
        <v>44</v>
      </c>
      <c r="C14" s="167" t="s">
        <v>175</v>
      </c>
      <c r="D14" s="167" t="s">
        <v>175</v>
      </c>
      <c r="E14" s="167" t="s">
        <v>175</v>
      </c>
      <c r="F14" s="10">
        <f t="shared" si="3"/>
        <v>49</v>
      </c>
      <c r="G14" s="10">
        <v>28</v>
      </c>
      <c r="H14" s="10">
        <v>18</v>
      </c>
      <c r="I14" s="10">
        <v>3</v>
      </c>
      <c r="J14" s="34">
        <f>F14-B14</f>
        <v>5</v>
      </c>
      <c r="K14" s="170" t="s">
        <v>175</v>
      </c>
      <c r="L14" s="170" t="s">
        <v>175</v>
      </c>
      <c r="M14" s="170" t="s">
        <v>175</v>
      </c>
    </row>
    <row r="15" spans="1:13" ht="14.5" customHeight="1">
      <c r="A15" s="68" t="s">
        <v>15</v>
      </c>
      <c r="B15" s="12">
        <f t="shared" si="2"/>
        <v>1236</v>
      </c>
      <c r="C15" s="12">
        <v>856</v>
      </c>
      <c r="D15" s="12">
        <v>365</v>
      </c>
      <c r="E15" s="12">
        <v>15</v>
      </c>
      <c r="F15" s="12">
        <f t="shared" si="3"/>
        <v>1268</v>
      </c>
      <c r="G15" s="12">
        <v>839</v>
      </c>
      <c r="H15" s="12">
        <v>401</v>
      </c>
      <c r="I15" s="12">
        <v>28</v>
      </c>
      <c r="J15" s="33">
        <f t="shared" si="4"/>
        <v>32</v>
      </c>
      <c r="K15" s="33">
        <f t="shared" si="5"/>
        <v>-17</v>
      </c>
      <c r="L15" s="33">
        <f t="shared" si="5"/>
        <v>36</v>
      </c>
      <c r="M15" s="33">
        <f t="shared" si="5"/>
        <v>13</v>
      </c>
    </row>
    <row r="16" spans="1:13" ht="14.5" customHeight="1">
      <c r="A16" s="69" t="s">
        <v>16</v>
      </c>
      <c r="B16" s="10">
        <f t="shared" si="2"/>
        <v>202</v>
      </c>
      <c r="C16" s="10">
        <v>134</v>
      </c>
      <c r="D16" s="10">
        <v>58</v>
      </c>
      <c r="E16" s="10">
        <v>10</v>
      </c>
      <c r="F16" s="10">
        <f t="shared" si="3"/>
        <v>227</v>
      </c>
      <c r="G16" s="10">
        <v>135</v>
      </c>
      <c r="H16" s="10">
        <v>79</v>
      </c>
      <c r="I16" s="10">
        <v>13</v>
      </c>
      <c r="J16" s="34">
        <f t="shared" si="4"/>
        <v>25</v>
      </c>
      <c r="K16" s="34">
        <f t="shared" si="5"/>
        <v>1</v>
      </c>
      <c r="L16" s="34">
        <f t="shared" si="5"/>
        <v>21</v>
      </c>
      <c r="M16" s="34">
        <f t="shared" si="5"/>
        <v>3</v>
      </c>
    </row>
    <row r="17" spans="1:13" ht="14.5" customHeight="1">
      <c r="A17" s="68" t="s">
        <v>17</v>
      </c>
      <c r="B17" s="12">
        <v>102</v>
      </c>
      <c r="C17" s="12" t="s">
        <v>175</v>
      </c>
      <c r="D17" s="12" t="s">
        <v>175</v>
      </c>
      <c r="E17" s="12" t="s">
        <v>175</v>
      </c>
      <c r="F17" s="12">
        <f t="shared" si="3"/>
        <v>89</v>
      </c>
      <c r="G17" s="12">
        <v>60</v>
      </c>
      <c r="H17" s="12">
        <v>21</v>
      </c>
      <c r="I17" s="12">
        <v>8</v>
      </c>
      <c r="J17" s="33">
        <f>F17-B17</f>
        <v>-13</v>
      </c>
      <c r="K17" s="33" t="s">
        <v>175</v>
      </c>
      <c r="L17" s="33" t="s">
        <v>175</v>
      </c>
      <c r="M17" s="33" t="s">
        <v>175</v>
      </c>
    </row>
    <row r="18" spans="1:13" ht="14.5" customHeight="1">
      <c r="A18" s="69" t="s">
        <v>18</v>
      </c>
      <c r="B18" s="10">
        <f t="shared" si="2"/>
        <v>249</v>
      </c>
      <c r="C18" s="10">
        <v>197</v>
      </c>
      <c r="D18" s="10">
        <v>45</v>
      </c>
      <c r="E18" s="10">
        <v>7</v>
      </c>
      <c r="F18" s="10">
        <f t="shared" si="3"/>
        <v>287</v>
      </c>
      <c r="G18" s="10">
        <v>212</v>
      </c>
      <c r="H18" s="10">
        <v>69</v>
      </c>
      <c r="I18" s="10">
        <v>6</v>
      </c>
      <c r="J18" s="34">
        <f t="shared" si="4"/>
        <v>38</v>
      </c>
      <c r="K18" s="34">
        <f t="shared" si="5"/>
        <v>15</v>
      </c>
      <c r="L18" s="34">
        <f t="shared" si="5"/>
        <v>24</v>
      </c>
      <c r="M18" s="34">
        <f t="shared" si="5"/>
        <v>-1</v>
      </c>
    </row>
    <row r="19" spans="1:13" ht="14.5" customHeight="1">
      <c r="A19" s="68" t="s">
        <v>19</v>
      </c>
      <c r="B19" s="12">
        <f t="shared" si="2"/>
        <v>239</v>
      </c>
      <c r="C19" s="12">
        <v>161</v>
      </c>
      <c r="D19" s="12">
        <v>61</v>
      </c>
      <c r="E19" s="12">
        <v>17</v>
      </c>
      <c r="F19" s="12">
        <f t="shared" si="3"/>
        <v>307</v>
      </c>
      <c r="G19" s="12">
        <v>203</v>
      </c>
      <c r="H19" s="12">
        <v>85</v>
      </c>
      <c r="I19" s="12">
        <v>19</v>
      </c>
      <c r="J19" s="33">
        <f t="shared" si="4"/>
        <v>68</v>
      </c>
      <c r="K19" s="33">
        <f t="shared" si="5"/>
        <v>42</v>
      </c>
      <c r="L19" s="33">
        <f t="shared" si="5"/>
        <v>24</v>
      </c>
      <c r="M19" s="33">
        <f t="shared" si="5"/>
        <v>2</v>
      </c>
    </row>
    <row r="20" spans="1:13" ht="14.5" customHeight="1">
      <c r="A20" s="69" t="s">
        <v>20</v>
      </c>
      <c r="B20" s="10">
        <v>25</v>
      </c>
      <c r="C20" s="167" t="s">
        <v>175</v>
      </c>
      <c r="D20" s="167" t="s">
        <v>175</v>
      </c>
      <c r="E20" s="167" t="s">
        <v>175</v>
      </c>
      <c r="F20" s="10">
        <f t="shared" si="3"/>
        <v>33</v>
      </c>
      <c r="G20" s="10">
        <v>24</v>
      </c>
      <c r="H20" s="10">
        <v>9</v>
      </c>
      <c r="I20" s="10">
        <v>0</v>
      </c>
      <c r="J20" s="34">
        <f>F20-B20</f>
        <v>8</v>
      </c>
      <c r="K20" s="34" t="s">
        <v>175</v>
      </c>
      <c r="L20" s="34" t="s">
        <v>175</v>
      </c>
      <c r="M20" s="34" t="s">
        <v>175</v>
      </c>
    </row>
    <row r="21" spans="1:13" ht="14.5" customHeight="1">
      <c r="A21" s="43" t="s">
        <v>31</v>
      </c>
      <c r="B21" s="12">
        <f>SUM(B22:B27)</f>
        <v>1742</v>
      </c>
      <c r="C21" s="12">
        <f t="shared" ref="C21:M21" si="6">SUM(C22:C27)</f>
        <v>524</v>
      </c>
      <c r="D21" s="12">
        <f t="shared" si="6"/>
        <v>590</v>
      </c>
      <c r="E21" s="12">
        <f t="shared" si="6"/>
        <v>628</v>
      </c>
      <c r="F21" s="12">
        <f t="shared" si="6"/>
        <v>1855</v>
      </c>
      <c r="G21" s="12">
        <f t="shared" si="6"/>
        <v>546</v>
      </c>
      <c r="H21" s="12">
        <f t="shared" si="6"/>
        <v>637</v>
      </c>
      <c r="I21" s="12">
        <f t="shared" si="6"/>
        <v>672</v>
      </c>
      <c r="J21" s="33">
        <f t="shared" si="6"/>
        <v>113</v>
      </c>
      <c r="K21" s="33">
        <f t="shared" si="6"/>
        <v>22</v>
      </c>
      <c r="L21" s="33">
        <f t="shared" si="6"/>
        <v>47</v>
      </c>
      <c r="M21" s="33">
        <f t="shared" si="6"/>
        <v>44</v>
      </c>
    </row>
    <row r="22" spans="1:13" ht="14.5" customHeight="1">
      <c r="A22" s="69" t="s">
        <v>21</v>
      </c>
      <c r="B22" s="10">
        <f t="shared" ref="B22:B27" si="7">SUM(C22:E22)</f>
        <v>441</v>
      </c>
      <c r="C22" s="10">
        <v>163</v>
      </c>
      <c r="D22" s="10">
        <v>127</v>
      </c>
      <c r="E22" s="10">
        <v>151</v>
      </c>
      <c r="F22" s="10">
        <f t="shared" ref="F22:F27" si="8">SUM(G22:I22)</f>
        <v>489</v>
      </c>
      <c r="G22" s="10">
        <v>188</v>
      </c>
      <c r="H22" s="10">
        <v>138</v>
      </c>
      <c r="I22" s="10">
        <v>163</v>
      </c>
      <c r="J22" s="34">
        <f t="shared" ref="J22:J27" si="9">SUM(K22:M22)</f>
        <v>48</v>
      </c>
      <c r="K22" s="34">
        <f t="shared" ref="K22:M27" si="10">G22-C22</f>
        <v>25</v>
      </c>
      <c r="L22" s="34">
        <f t="shared" si="10"/>
        <v>11</v>
      </c>
      <c r="M22" s="34">
        <f t="shared" si="10"/>
        <v>12</v>
      </c>
    </row>
    <row r="23" spans="1:13" ht="14.5" customHeight="1">
      <c r="A23" s="68" t="s">
        <v>22</v>
      </c>
      <c r="B23" s="12">
        <f t="shared" si="7"/>
        <v>146</v>
      </c>
      <c r="C23" s="12">
        <v>36</v>
      </c>
      <c r="D23" s="12">
        <v>41</v>
      </c>
      <c r="E23" s="12">
        <v>69</v>
      </c>
      <c r="F23" s="12">
        <f t="shared" si="8"/>
        <v>194</v>
      </c>
      <c r="G23" s="12">
        <v>53</v>
      </c>
      <c r="H23" s="12">
        <v>68</v>
      </c>
      <c r="I23" s="12">
        <v>73</v>
      </c>
      <c r="J23" s="33">
        <f t="shared" si="9"/>
        <v>48</v>
      </c>
      <c r="K23" s="33">
        <f t="shared" si="10"/>
        <v>17</v>
      </c>
      <c r="L23" s="33">
        <f t="shared" si="10"/>
        <v>27</v>
      </c>
      <c r="M23" s="33">
        <f t="shared" si="10"/>
        <v>4</v>
      </c>
    </row>
    <row r="24" spans="1:13" ht="14.5" customHeight="1">
      <c r="A24" s="69" t="s">
        <v>32</v>
      </c>
      <c r="B24" s="10">
        <f t="shared" si="7"/>
        <v>247</v>
      </c>
      <c r="C24" s="10">
        <v>61</v>
      </c>
      <c r="D24" s="10">
        <v>85</v>
      </c>
      <c r="E24" s="10">
        <v>101</v>
      </c>
      <c r="F24" s="10">
        <f t="shared" si="8"/>
        <v>259</v>
      </c>
      <c r="G24" s="10">
        <v>59</v>
      </c>
      <c r="H24" s="10">
        <v>94</v>
      </c>
      <c r="I24" s="10">
        <v>106</v>
      </c>
      <c r="J24" s="34">
        <f t="shared" si="9"/>
        <v>12</v>
      </c>
      <c r="K24" s="34">
        <f t="shared" si="10"/>
        <v>-2</v>
      </c>
      <c r="L24" s="34">
        <f t="shared" si="10"/>
        <v>9</v>
      </c>
      <c r="M24" s="34">
        <f t="shared" si="10"/>
        <v>5</v>
      </c>
    </row>
    <row r="25" spans="1:13" ht="14.5" customHeight="1">
      <c r="A25" s="68" t="s">
        <v>23</v>
      </c>
      <c r="B25" s="12">
        <f t="shared" si="7"/>
        <v>472</v>
      </c>
      <c r="C25" s="12">
        <v>102</v>
      </c>
      <c r="D25" s="12">
        <v>173</v>
      </c>
      <c r="E25" s="12">
        <v>197</v>
      </c>
      <c r="F25" s="12">
        <f t="shared" si="8"/>
        <v>494</v>
      </c>
      <c r="G25" s="12">
        <v>101</v>
      </c>
      <c r="H25" s="12">
        <v>185</v>
      </c>
      <c r="I25" s="12">
        <v>208</v>
      </c>
      <c r="J25" s="33">
        <f t="shared" si="9"/>
        <v>22</v>
      </c>
      <c r="K25" s="33">
        <f t="shared" si="10"/>
        <v>-1</v>
      </c>
      <c r="L25" s="33">
        <f t="shared" si="10"/>
        <v>12</v>
      </c>
      <c r="M25" s="33">
        <f t="shared" si="10"/>
        <v>11</v>
      </c>
    </row>
    <row r="26" spans="1:13" ht="14.5" customHeight="1">
      <c r="A26" s="69" t="s">
        <v>24</v>
      </c>
      <c r="B26" s="10">
        <f t="shared" si="7"/>
        <v>220</v>
      </c>
      <c r="C26" s="10">
        <v>57</v>
      </c>
      <c r="D26" s="10">
        <v>97</v>
      </c>
      <c r="E26" s="10">
        <v>66</v>
      </c>
      <c r="F26" s="10">
        <f t="shared" si="8"/>
        <v>211</v>
      </c>
      <c r="G26" s="10">
        <v>55</v>
      </c>
      <c r="H26" s="10">
        <v>82</v>
      </c>
      <c r="I26" s="10">
        <v>74</v>
      </c>
      <c r="J26" s="34">
        <f t="shared" si="9"/>
        <v>-9</v>
      </c>
      <c r="K26" s="34">
        <f t="shared" si="10"/>
        <v>-2</v>
      </c>
      <c r="L26" s="34">
        <f t="shared" si="10"/>
        <v>-15</v>
      </c>
      <c r="M26" s="34">
        <f t="shared" si="10"/>
        <v>8</v>
      </c>
    </row>
    <row r="27" spans="1:13" ht="14.5" customHeight="1">
      <c r="A27" s="68" t="s">
        <v>25</v>
      </c>
      <c r="B27" s="12">
        <f t="shared" si="7"/>
        <v>216</v>
      </c>
      <c r="C27" s="12">
        <v>105</v>
      </c>
      <c r="D27" s="12">
        <v>67</v>
      </c>
      <c r="E27" s="12">
        <v>44</v>
      </c>
      <c r="F27" s="12">
        <f t="shared" si="8"/>
        <v>208</v>
      </c>
      <c r="G27" s="12">
        <v>90</v>
      </c>
      <c r="H27" s="12">
        <v>70</v>
      </c>
      <c r="I27" s="12">
        <v>48</v>
      </c>
      <c r="J27" s="33">
        <f t="shared" si="9"/>
        <v>-8</v>
      </c>
      <c r="K27" s="33">
        <f t="shared" si="10"/>
        <v>-15</v>
      </c>
      <c r="L27" s="33">
        <f t="shared" si="10"/>
        <v>3</v>
      </c>
      <c r="M27" s="33">
        <f t="shared" si="10"/>
        <v>4</v>
      </c>
    </row>
    <row r="28" spans="1:13" ht="14.5" customHeight="1">
      <c r="A28" s="52"/>
      <c r="B28" s="336" t="s">
        <v>95</v>
      </c>
      <c r="C28" s="336"/>
      <c r="D28" s="336"/>
      <c r="E28" s="336"/>
      <c r="F28" s="336" t="s">
        <v>95</v>
      </c>
      <c r="G28" s="336"/>
      <c r="H28" s="336"/>
      <c r="I28" s="336"/>
      <c r="J28" s="336" t="s">
        <v>115</v>
      </c>
      <c r="K28" s="336"/>
      <c r="L28" s="336"/>
      <c r="M28" s="336"/>
    </row>
    <row r="29" spans="1:13" ht="14.5" customHeight="1">
      <c r="A29" s="7" t="s">
        <v>10</v>
      </c>
      <c r="B29" s="168">
        <f>B9*100/$B9</f>
        <v>100</v>
      </c>
      <c r="C29" s="75">
        <f>C9*100/$B9</f>
        <v>50.251146538545534</v>
      </c>
      <c r="D29" s="75">
        <f>D9*100/$B9</f>
        <v>29.853679842760428</v>
      </c>
      <c r="E29" s="75">
        <f>E9*100/$B9</f>
        <v>16.160733784669141</v>
      </c>
      <c r="F29" s="168">
        <f>F9*100/$F9</f>
        <v>100</v>
      </c>
      <c r="G29" s="75">
        <f>G9*100/$F9</f>
        <v>51.484343228954863</v>
      </c>
      <c r="H29" s="75">
        <f>H9*100/$F9</f>
        <v>31.61854412362749</v>
      </c>
      <c r="I29" s="75">
        <f>I9*100/$F9</f>
        <v>16.89711264741765</v>
      </c>
      <c r="J29" s="168" t="s">
        <v>247</v>
      </c>
      <c r="K29" s="31">
        <f>G29-C29</f>
        <v>1.2331966904093292</v>
      </c>
      <c r="L29" s="31">
        <f t="shared" ref="L29:M44" si="11">H29-D29</f>
        <v>1.7648642808670623</v>
      </c>
      <c r="M29" s="31">
        <f t="shared" si="11"/>
        <v>0.73637886274850928</v>
      </c>
    </row>
    <row r="30" spans="1:13" ht="14.5" customHeight="1">
      <c r="A30" s="44" t="s">
        <v>30</v>
      </c>
      <c r="B30" s="169">
        <f t="shared" ref="B30:E45" si="12">B10*100/$B10</f>
        <v>100</v>
      </c>
      <c r="C30" s="76">
        <f t="shared" si="12"/>
        <v>62.636587945012337</v>
      </c>
      <c r="D30" s="76">
        <f t="shared" si="12"/>
        <v>27.388086006344729</v>
      </c>
      <c r="E30" s="76">
        <f t="shared" si="12"/>
        <v>3.947832217130772</v>
      </c>
      <c r="F30" s="169">
        <f t="shared" ref="F30:I45" si="13">F10*100/$F10</f>
        <v>100</v>
      </c>
      <c r="G30" s="76">
        <f t="shared" si="13"/>
        <v>64.838393731635648</v>
      </c>
      <c r="H30" s="76">
        <f t="shared" si="13"/>
        <v>29.970617042115574</v>
      </c>
      <c r="I30" s="76">
        <f t="shared" si="13"/>
        <v>5.1909892262487753</v>
      </c>
      <c r="J30" s="169" t="s">
        <v>247</v>
      </c>
      <c r="K30" s="32">
        <f>G30-C30</f>
        <v>2.2018057866233107</v>
      </c>
      <c r="L30" s="32">
        <f t="shared" si="11"/>
        <v>2.5825310357708453</v>
      </c>
      <c r="M30" s="32">
        <f t="shared" si="11"/>
        <v>1.2431570091180033</v>
      </c>
    </row>
    <row r="31" spans="1:13" ht="14.5" customHeight="1">
      <c r="A31" s="68" t="s">
        <v>11</v>
      </c>
      <c r="B31" s="168">
        <f>B11*100/$B11</f>
        <v>100</v>
      </c>
      <c r="C31" s="75">
        <f t="shared" si="12"/>
        <v>58.139534883720927</v>
      </c>
      <c r="D31" s="75">
        <f t="shared" si="12"/>
        <v>34.302325581395351</v>
      </c>
      <c r="E31" s="75">
        <f t="shared" si="12"/>
        <v>7.558139534883721</v>
      </c>
      <c r="F31" s="168">
        <f t="shared" si="13"/>
        <v>100</v>
      </c>
      <c r="G31" s="75">
        <f t="shared" si="13"/>
        <v>57.89473684210526</v>
      </c>
      <c r="H31" s="75">
        <f t="shared" si="13"/>
        <v>33.014354066985646</v>
      </c>
      <c r="I31" s="75">
        <f t="shared" si="13"/>
        <v>9.0909090909090917</v>
      </c>
      <c r="J31" s="168" t="s">
        <v>247</v>
      </c>
      <c r="K31" s="31">
        <f>G31-C31</f>
        <v>-0.24479804161566676</v>
      </c>
      <c r="L31" s="31">
        <f t="shared" si="11"/>
        <v>-1.2879715144097048</v>
      </c>
      <c r="M31" s="31">
        <f t="shared" si="11"/>
        <v>1.5327695560253707</v>
      </c>
    </row>
    <row r="32" spans="1:13" ht="14.5" customHeight="1">
      <c r="A32" s="69" t="s">
        <v>12</v>
      </c>
      <c r="B32" s="169">
        <f t="shared" si="12"/>
        <v>100</v>
      </c>
      <c r="C32" s="76">
        <f t="shared" si="12"/>
        <v>43.103448275862071</v>
      </c>
      <c r="D32" s="76">
        <f t="shared" si="12"/>
        <v>42.672413793103445</v>
      </c>
      <c r="E32" s="76">
        <f t="shared" si="12"/>
        <v>14.224137931034482</v>
      </c>
      <c r="F32" s="169">
        <f t="shared" si="13"/>
        <v>100</v>
      </c>
      <c r="G32" s="76">
        <f t="shared" si="13"/>
        <v>46.606334841628957</v>
      </c>
      <c r="H32" s="76">
        <f t="shared" si="13"/>
        <v>33.936651583710407</v>
      </c>
      <c r="I32" s="76">
        <f t="shared" si="13"/>
        <v>19.457013574660632</v>
      </c>
      <c r="J32" s="169" t="s">
        <v>247</v>
      </c>
      <c r="K32" s="32">
        <f>G32-C32</f>
        <v>3.502886565766886</v>
      </c>
      <c r="L32" s="32">
        <f t="shared" si="11"/>
        <v>-8.7357622093930374</v>
      </c>
      <c r="M32" s="32">
        <f t="shared" si="11"/>
        <v>5.2328756436261497</v>
      </c>
    </row>
    <row r="33" spans="1:13" ht="14.5" customHeight="1">
      <c r="A33" s="68" t="s">
        <v>13</v>
      </c>
      <c r="B33" s="168">
        <f t="shared" si="12"/>
        <v>100</v>
      </c>
      <c r="C33" s="75">
        <f t="shared" si="12"/>
        <v>68.154761904761898</v>
      </c>
      <c r="D33" s="75">
        <f t="shared" si="12"/>
        <v>26.785714285714285</v>
      </c>
      <c r="E33" s="75">
        <f t="shared" si="12"/>
        <v>5.0595238095238093</v>
      </c>
      <c r="F33" s="168">
        <f t="shared" si="13"/>
        <v>100</v>
      </c>
      <c r="G33" s="75">
        <f t="shared" si="13"/>
        <v>69.973190348525463</v>
      </c>
      <c r="H33" s="75">
        <f t="shared" si="13"/>
        <v>24.664879356568363</v>
      </c>
      <c r="I33" s="75">
        <f t="shared" si="13"/>
        <v>5.3619302949061662</v>
      </c>
      <c r="J33" s="168" t="s">
        <v>247</v>
      </c>
      <c r="K33" s="31">
        <f>G33-C33</f>
        <v>1.8184284437635654</v>
      </c>
      <c r="L33" s="31">
        <f t="shared" si="11"/>
        <v>-2.1208349291459214</v>
      </c>
      <c r="M33" s="31">
        <f t="shared" si="11"/>
        <v>0.30240648538235693</v>
      </c>
    </row>
    <row r="34" spans="1:13" ht="14.5" customHeight="1">
      <c r="A34" s="69" t="s">
        <v>14</v>
      </c>
      <c r="B34" s="169">
        <f t="shared" si="12"/>
        <v>100</v>
      </c>
      <c r="C34" s="76" t="s">
        <v>175</v>
      </c>
      <c r="D34" s="76" t="s">
        <v>175</v>
      </c>
      <c r="E34" s="76" t="s">
        <v>175</v>
      </c>
      <c r="F34" s="169">
        <f t="shared" si="13"/>
        <v>100</v>
      </c>
      <c r="G34" s="76">
        <f t="shared" si="13"/>
        <v>57.142857142857146</v>
      </c>
      <c r="H34" s="76">
        <f t="shared" si="13"/>
        <v>36.734693877551024</v>
      </c>
      <c r="I34" s="76">
        <f t="shared" si="13"/>
        <v>6.1224489795918364</v>
      </c>
      <c r="J34" s="169" t="s">
        <v>247</v>
      </c>
      <c r="K34" s="32" t="s">
        <v>175</v>
      </c>
      <c r="L34" s="32" t="s">
        <v>175</v>
      </c>
      <c r="M34" s="32" t="s">
        <v>175</v>
      </c>
    </row>
    <row r="35" spans="1:13" ht="14.5" customHeight="1">
      <c r="A35" s="68" t="s">
        <v>15</v>
      </c>
      <c r="B35" s="168">
        <f t="shared" si="12"/>
        <v>100</v>
      </c>
      <c r="C35" s="75">
        <f t="shared" si="12"/>
        <v>69.255663430420711</v>
      </c>
      <c r="D35" s="75">
        <f t="shared" si="12"/>
        <v>29.53074433656958</v>
      </c>
      <c r="E35" s="75">
        <f t="shared" si="12"/>
        <v>1.2135922330097086</v>
      </c>
      <c r="F35" s="168">
        <f t="shared" si="13"/>
        <v>100</v>
      </c>
      <c r="G35" s="75">
        <f t="shared" si="13"/>
        <v>66.16719242902208</v>
      </c>
      <c r="H35" s="75">
        <f t="shared" si="13"/>
        <v>31.62460567823344</v>
      </c>
      <c r="I35" s="75">
        <f t="shared" si="13"/>
        <v>2.2082018927444795</v>
      </c>
      <c r="J35" s="168" t="s">
        <v>247</v>
      </c>
      <c r="K35" s="31">
        <f>G35-C35</f>
        <v>-3.0884710013986307</v>
      </c>
      <c r="L35" s="31">
        <f t="shared" si="11"/>
        <v>2.0938613416638603</v>
      </c>
      <c r="M35" s="31">
        <f t="shared" si="11"/>
        <v>0.99460965973477089</v>
      </c>
    </row>
    <row r="36" spans="1:13" ht="14.5" customHeight="1">
      <c r="A36" s="69" t="s">
        <v>16</v>
      </c>
      <c r="B36" s="169">
        <f t="shared" si="12"/>
        <v>100</v>
      </c>
      <c r="C36" s="76">
        <f t="shared" si="12"/>
        <v>66.336633663366342</v>
      </c>
      <c r="D36" s="76">
        <f t="shared" si="12"/>
        <v>28.712871287128714</v>
      </c>
      <c r="E36" s="76">
        <f t="shared" si="12"/>
        <v>4.9504950495049505</v>
      </c>
      <c r="F36" s="169">
        <f t="shared" si="13"/>
        <v>100</v>
      </c>
      <c r="G36" s="76">
        <f t="shared" si="13"/>
        <v>59.471365638766521</v>
      </c>
      <c r="H36" s="76">
        <f t="shared" si="13"/>
        <v>34.801762114537446</v>
      </c>
      <c r="I36" s="76">
        <f t="shared" si="13"/>
        <v>5.7268722466960353</v>
      </c>
      <c r="J36" s="169" t="s">
        <v>247</v>
      </c>
      <c r="K36" s="32">
        <f>G36-C36</f>
        <v>-6.8652680245998212</v>
      </c>
      <c r="L36" s="32">
        <f t="shared" si="11"/>
        <v>6.0888908274087328</v>
      </c>
      <c r="M36" s="32">
        <f t="shared" si="11"/>
        <v>0.77637719719108489</v>
      </c>
    </row>
    <row r="37" spans="1:13" ht="14.5" customHeight="1">
      <c r="A37" s="68" t="s">
        <v>17</v>
      </c>
      <c r="B37" s="168">
        <f t="shared" si="12"/>
        <v>100</v>
      </c>
      <c r="C37" s="75" t="s">
        <v>175</v>
      </c>
      <c r="D37" s="75" t="s">
        <v>175</v>
      </c>
      <c r="E37" s="75" t="s">
        <v>175</v>
      </c>
      <c r="F37" s="168">
        <f t="shared" si="13"/>
        <v>100</v>
      </c>
      <c r="G37" s="75">
        <f t="shared" si="13"/>
        <v>67.415730337078656</v>
      </c>
      <c r="H37" s="75">
        <f t="shared" si="13"/>
        <v>23.59550561797753</v>
      </c>
      <c r="I37" s="75">
        <f t="shared" si="13"/>
        <v>8.9887640449438209</v>
      </c>
      <c r="J37" s="168" t="s">
        <v>247</v>
      </c>
      <c r="K37" s="31" t="s">
        <v>175</v>
      </c>
      <c r="L37" s="31" t="s">
        <v>175</v>
      </c>
      <c r="M37" s="31" t="s">
        <v>175</v>
      </c>
    </row>
    <row r="38" spans="1:13" ht="14.5" customHeight="1">
      <c r="A38" s="69" t="s">
        <v>18</v>
      </c>
      <c r="B38" s="169">
        <f t="shared" si="12"/>
        <v>100</v>
      </c>
      <c r="C38" s="76">
        <f t="shared" si="12"/>
        <v>79.116465863453811</v>
      </c>
      <c r="D38" s="76">
        <f t="shared" si="12"/>
        <v>18.072289156626507</v>
      </c>
      <c r="E38" s="76">
        <f t="shared" si="12"/>
        <v>2.8112449799196786</v>
      </c>
      <c r="F38" s="169">
        <f t="shared" si="13"/>
        <v>100</v>
      </c>
      <c r="G38" s="76">
        <f t="shared" si="13"/>
        <v>73.867595818815332</v>
      </c>
      <c r="H38" s="76">
        <f t="shared" si="13"/>
        <v>24.041811846689896</v>
      </c>
      <c r="I38" s="76">
        <f t="shared" si="13"/>
        <v>2.0905923344947737</v>
      </c>
      <c r="J38" s="169" t="s">
        <v>247</v>
      </c>
      <c r="K38" s="32">
        <f>G38-C38</f>
        <v>-5.2488700446384797</v>
      </c>
      <c r="L38" s="32">
        <f t="shared" si="11"/>
        <v>5.9695226900633891</v>
      </c>
      <c r="M38" s="32">
        <f t="shared" si="11"/>
        <v>-0.72065264542490493</v>
      </c>
    </row>
    <row r="39" spans="1:13" ht="14.5" customHeight="1">
      <c r="A39" s="68" t="s">
        <v>19</v>
      </c>
      <c r="B39" s="168">
        <f t="shared" si="12"/>
        <v>100</v>
      </c>
      <c r="C39" s="75">
        <f t="shared" si="12"/>
        <v>67.36401673640168</v>
      </c>
      <c r="D39" s="75">
        <f t="shared" si="12"/>
        <v>25.523012552301257</v>
      </c>
      <c r="E39" s="75">
        <f t="shared" si="12"/>
        <v>7.1129707112970708</v>
      </c>
      <c r="F39" s="168">
        <f t="shared" si="13"/>
        <v>100</v>
      </c>
      <c r="G39" s="75">
        <f t="shared" si="13"/>
        <v>66.123778501628664</v>
      </c>
      <c r="H39" s="75">
        <f t="shared" si="13"/>
        <v>27.687296416938111</v>
      </c>
      <c r="I39" s="75">
        <f t="shared" si="13"/>
        <v>6.1889250814332248</v>
      </c>
      <c r="J39" s="168" t="s">
        <v>247</v>
      </c>
      <c r="K39" s="31">
        <f>G39-C39</f>
        <v>-1.2402382347730168</v>
      </c>
      <c r="L39" s="31">
        <f t="shared" si="11"/>
        <v>2.1642838646368538</v>
      </c>
      <c r="M39" s="31">
        <f t="shared" si="11"/>
        <v>-0.92404562986384597</v>
      </c>
    </row>
    <row r="40" spans="1:13" ht="14.5" customHeight="1">
      <c r="A40" s="69" t="s">
        <v>20</v>
      </c>
      <c r="B40" s="169">
        <f t="shared" si="12"/>
        <v>100</v>
      </c>
      <c r="C40" s="76" t="s">
        <v>175</v>
      </c>
      <c r="D40" s="76" t="s">
        <v>175</v>
      </c>
      <c r="E40" s="76" t="s">
        <v>175</v>
      </c>
      <c r="F40" s="169">
        <f t="shared" si="13"/>
        <v>100</v>
      </c>
      <c r="G40" s="76">
        <f t="shared" si="13"/>
        <v>72.727272727272734</v>
      </c>
      <c r="H40" s="76">
        <f t="shared" si="13"/>
        <v>27.272727272727273</v>
      </c>
      <c r="I40" s="76">
        <f t="shared" si="13"/>
        <v>0</v>
      </c>
      <c r="J40" s="169" t="s">
        <v>247</v>
      </c>
      <c r="K40" s="32" t="s">
        <v>175</v>
      </c>
      <c r="L40" s="32" t="s">
        <v>175</v>
      </c>
      <c r="M40" s="32" t="s">
        <v>175</v>
      </c>
    </row>
    <row r="41" spans="1:13" ht="14.5" customHeight="1">
      <c r="A41" s="43" t="s">
        <v>31</v>
      </c>
      <c r="B41" s="168">
        <f t="shared" si="12"/>
        <v>100</v>
      </c>
      <c r="C41" s="75">
        <f t="shared" si="12"/>
        <v>30.080367393800231</v>
      </c>
      <c r="D41" s="75">
        <f t="shared" si="12"/>
        <v>33.869115958668196</v>
      </c>
      <c r="E41" s="75">
        <f t="shared" si="12"/>
        <v>36.050516647531573</v>
      </c>
      <c r="F41" s="168">
        <f t="shared" si="13"/>
        <v>100</v>
      </c>
      <c r="G41" s="75">
        <f t="shared" si="13"/>
        <v>29.433962264150942</v>
      </c>
      <c r="H41" s="75">
        <f t="shared" si="13"/>
        <v>34.339622641509436</v>
      </c>
      <c r="I41" s="75">
        <f t="shared" si="13"/>
        <v>36.226415094339622</v>
      </c>
      <c r="J41" s="168" t="s">
        <v>247</v>
      </c>
      <c r="K41" s="31">
        <f>G41-C41</f>
        <v>-0.64640512964928831</v>
      </c>
      <c r="L41" s="31">
        <f t="shared" si="11"/>
        <v>0.47050668284123986</v>
      </c>
      <c r="M41" s="31">
        <f t="shared" si="11"/>
        <v>0.17589844680804845</v>
      </c>
    </row>
    <row r="42" spans="1:13" ht="14.5" customHeight="1">
      <c r="A42" s="69" t="s">
        <v>21</v>
      </c>
      <c r="B42" s="169">
        <f t="shared" si="12"/>
        <v>100</v>
      </c>
      <c r="C42" s="76">
        <f t="shared" si="12"/>
        <v>36.961451247165535</v>
      </c>
      <c r="D42" s="76">
        <f t="shared" si="12"/>
        <v>28.798185941043084</v>
      </c>
      <c r="E42" s="76">
        <f t="shared" si="12"/>
        <v>34.240362811791385</v>
      </c>
      <c r="F42" s="169">
        <f t="shared" si="13"/>
        <v>100</v>
      </c>
      <c r="G42" s="76">
        <f t="shared" si="13"/>
        <v>38.445807770961146</v>
      </c>
      <c r="H42" s="76">
        <f t="shared" si="13"/>
        <v>28.220858895705522</v>
      </c>
      <c r="I42" s="76">
        <f t="shared" si="13"/>
        <v>33.333333333333336</v>
      </c>
      <c r="J42" s="169" t="s">
        <v>247</v>
      </c>
      <c r="K42" s="32">
        <f>G42-C42</f>
        <v>1.4843565237956113</v>
      </c>
      <c r="L42" s="32">
        <f t="shared" si="11"/>
        <v>-0.57732704533756163</v>
      </c>
      <c r="M42" s="32">
        <f t="shared" si="11"/>
        <v>-0.90702947845804971</v>
      </c>
    </row>
    <row r="43" spans="1:13" ht="14.5" customHeight="1">
      <c r="A43" s="68" t="s">
        <v>22</v>
      </c>
      <c r="B43" s="168">
        <f t="shared" si="12"/>
        <v>100</v>
      </c>
      <c r="C43" s="75">
        <f t="shared" si="12"/>
        <v>24.657534246575342</v>
      </c>
      <c r="D43" s="75">
        <f t="shared" si="12"/>
        <v>28.082191780821919</v>
      </c>
      <c r="E43" s="75">
        <f t="shared" si="12"/>
        <v>47.260273972602739</v>
      </c>
      <c r="F43" s="168">
        <f t="shared" si="13"/>
        <v>100</v>
      </c>
      <c r="G43" s="75">
        <f t="shared" si="13"/>
        <v>27.319587628865978</v>
      </c>
      <c r="H43" s="75">
        <f t="shared" si="13"/>
        <v>35.051546391752581</v>
      </c>
      <c r="I43" s="75">
        <f t="shared" si="13"/>
        <v>37.628865979381445</v>
      </c>
      <c r="J43" s="168" t="s">
        <v>247</v>
      </c>
      <c r="K43" s="31">
        <f>G43-C43</f>
        <v>2.6620533822906367</v>
      </c>
      <c r="L43" s="31">
        <f t="shared" si="11"/>
        <v>6.9693546109306617</v>
      </c>
      <c r="M43" s="31">
        <f t="shared" si="11"/>
        <v>-9.6314079932212948</v>
      </c>
    </row>
    <row r="44" spans="1:13" ht="14.5" customHeight="1">
      <c r="A44" s="69" t="s">
        <v>32</v>
      </c>
      <c r="B44" s="169">
        <f t="shared" si="12"/>
        <v>100</v>
      </c>
      <c r="C44" s="76">
        <f t="shared" si="12"/>
        <v>24.696356275303643</v>
      </c>
      <c r="D44" s="76">
        <f t="shared" si="12"/>
        <v>34.412955465587046</v>
      </c>
      <c r="E44" s="76">
        <f t="shared" si="12"/>
        <v>40.890688259109311</v>
      </c>
      <c r="F44" s="169">
        <f t="shared" si="13"/>
        <v>100</v>
      </c>
      <c r="G44" s="76">
        <f t="shared" si="13"/>
        <v>22.779922779922781</v>
      </c>
      <c r="H44" s="76">
        <f t="shared" si="13"/>
        <v>36.293436293436294</v>
      </c>
      <c r="I44" s="76">
        <f t="shared" si="13"/>
        <v>40.926640926640928</v>
      </c>
      <c r="J44" s="169" t="s">
        <v>247</v>
      </c>
      <c r="K44" s="32">
        <f>G44-C44</f>
        <v>-1.9164334953808613</v>
      </c>
      <c r="L44" s="32">
        <f>H44-D44</f>
        <v>1.8804808278492473</v>
      </c>
      <c r="M44" s="32">
        <f t="shared" si="11"/>
        <v>3.5952667531617521E-2</v>
      </c>
    </row>
    <row r="45" spans="1:13" ht="14.5" customHeight="1">
      <c r="A45" s="68" t="s">
        <v>23</v>
      </c>
      <c r="B45" s="168">
        <f t="shared" si="12"/>
        <v>100</v>
      </c>
      <c r="C45" s="75">
        <f t="shared" si="12"/>
        <v>21.610169491525422</v>
      </c>
      <c r="D45" s="75">
        <f t="shared" si="12"/>
        <v>36.652542372881356</v>
      </c>
      <c r="E45" s="75">
        <f t="shared" si="12"/>
        <v>41.737288135593218</v>
      </c>
      <c r="F45" s="168">
        <f t="shared" si="13"/>
        <v>100</v>
      </c>
      <c r="G45" s="75">
        <f t="shared" si="13"/>
        <v>20.445344129554655</v>
      </c>
      <c r="H45" s="75">
        <f t="shared" si="13"/>
        <v>37.449392712550605</v>
      </c>
      <c r="I45" s="75">
        <f t="shared" si="13"/>
        <v>42.10526315789474</v>
      </c>
      <c r="J45" s="168" t="s">
        <v>247</v>
      </c>
      <c r="K45" s="31">
        <f>G45-C45</f>
        <v>-1.1648253619707667</v>
      </c>
      <c r="L45" s="31">
        <f>H45-D45</f>
        <v>0.79685033966924834</v>
      </c>
      <c r="M45" s="31">
        <f>I45-E45</f>
        <v>0.3679750223015219</v>
      </c>
    </row>
    <row r="46" spans="1:13" ht="14.5" customHeight="1">
      <c r="A46" s="69" t="s">
        <v>24</v>
      </c>
      <c r="B46" s="169">
        <f t="shared" ref="B46:E47" si="14">B26*100/$B26</f>
        <v>100</v>
      </c>
      <c r="C46" s="76">
        <f t="shared" si="14"/>
        <v>25.90909090909091</v>
      </c>
      <c r="D46" s="76">
        <f t="shared" si="14"/>
        <v>44.090909090909093</v>
      </c>
      <c r="E46" s="76">
        <f t="shared" si="14"/>
        <v>30</v>
      </c>
      <c r="F46" s="169">
        <f t="shared" ref="F46:I47" si="15">F26*100/$F26</f>
        <v>100</v>
      </c>
      <c r="G46" s="76">
        <f t="shared" si="15"/>
        <v>26.066350710900473</v>
      </c>
      <c r="H46" s="76">
        <f t="shared" si="15"/>
        <v>38.862559241706158</v>
      </c>
      <c r="I46" s="76">
        <f t="shared" si="15"/>
        <v>35.071090047393362</v>
      </c>
      <c r="J46" s="169" t="s">
        <v>247</v>
      </c>
      <c r="K46" s="32">
        <f t="shared" ref="K46:M47" si="16">G46-C46</f>
        <v>0.15725980180956256</v>
      </c>
      <c r="L46" s="32">
        <f t="shared" si="16"/>
        <v>-5.2283498492029352</v>
      </c>
      <c r="M46" s="32">
        <f t="shared" si="16"/>
        <v>5.071090047393362</v>
      </c>
    </row>
    <row r="47" spans="1:13" ht="14.5" customHeight="1">
      <c r="A47" s="68" t="s">
        <v>25</v>
      </c>
      <c r="B47" s="168">
        <f t="shared" si="14"/>
        <v>100</v>
      </c>
      <c r="C47" s="75">
        <f t="shared" si="14"/>
        <v>48.611111111111114</v>
      </c>
      <c r="D47" s="75">
        <f t="shared" si="14"/>
        <v>31.018518518518519</v>
      </c>
      <c r="E47" s="75">
        <f t="shared" si="14"/>
        <v>20.37037037037037</v>
      </c>
      <c r="F47" s="168">
        <f t="shared" si="15"/>
        <v>100</v>
      </c>
      <c r="G47" s="75">
        <f t="shared" si="15"/>
        <v>43.269230769230766</v>
      </c>
      <c r="H47" s="75">
        <f t="shared" si="15"/>
        <v>33.653846153846153</v>
      </c>
      <c r="I47" s="75">
        <f t="shared" si="15"/>
        <v>23.076923076923077</v>
      </c>
      <c r="J47" s="168" t="s">
        <v>247</v>
      </c>
      <c r="K47" s="31">
        <f t="shared" si="16"/>
        <v>-5.3418803418803478</v>
      </c>
      <c r="L47" s="31">
        <f t="shared" si="16"/>
        <v>2.6353276353276343</v>
      </c>
      <c r="M47" s="31">
        <f t="shared" si="16"/>
        <v>2.7065527065527064</v>
      </c>
    </row>
    <row r="48" spans="1:13" s="64" customFormat="1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</sheetData>
  <mergeCells count="17">
    <mergeCell ref="J8:M8"/>
    <mergeCell ref="B28:E28"/>
    <mergeCell ref="A48:M48"/>
    <mergeCell ref="F28:I28"/>
    <mergeCell ref="J28:M28"/>
    <mergeCell ref="B8:E8"/>
    <mergeCell ref="F8:I8"/>
    <mergeCell ref="A5:A7"/>
    <mergeCell ref="B5:E5"/>
    <mergeCell ref="F5:I5"/>
    <mergeCell ref="J5:M5"/>
    <mergeCell ref="B6:B7"/>
    <mergeCell ref="C6:E6"/>
    <mergeCell ref="F6:F7"/>
    <mergeCell ref="G6:I6"/>
    <mergeCell ref="J6:J7"/>
    <mergeCell ref="K6:M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C9" sqref="C9"/>
    </sheetView>
  </sheetViews>
  <sheetFormatPr baseColWidth="10" defaultColWidth="10.81640625" defaultRowHeight="11.5"/>
  <cols>
    <col min="1" max="1" width="24.54296875" style="2" customWidth="1"/>
    <col min="2" max="2" width="10.81640625" style="2"/>
    <col min="3" max="5" width="13.6328125" style="2" customWidth="1"/>
    <col min="6" max="6" width="10.81640625" style="2"/>
    <col min="7" max="9" width="13.6328125" style="2" customWidth="1"/>
    <col min="10" max="10" width="10.81640625" style="2"/>
    <col min="11" max="13" width="13.6328125" style="2" customWidth="1"/>
    <col min="14" max="16384" width="10.81640625" style="2"/>
  </cols>
  <sheetData>
    <row r="1" spans="1:13" s="40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204</v>
      </c>
    </row>
    <row r="4" spans="1:13" s="64" customFormat="1" ht="14.5" customHeight="1">
      <c r="A4" s="127"/>
    </row>
    <row r="5" spans="1:13" s="125" customFormat="1" ht="20" customHeight="1">
      <c r="A5" s="342" t="s">
        <v>29</v>
      </c>
      <c r="B5" s="342">
        <v>2011</v>
      </c>
      <c r="C5" s="342"/>
      <c r="D5" s="342"/>
      <c r="E5" s="342"/>
      <c r="F5" s="342">
        <v>2015</v>
      </c>
      <c r="G5" s="342"/>
      <c r="H5" s="342"/>
      <c r="I5" s="342"/>
      <c r="J5" s="342" t="s">
        <v>59</v>
      </c>
      <c r="K5" s="342"/>
      <c r="L5" s="342"/>
      <c r="M5" s="342"/>
    </row>
    <row r="6" spans="1:13" s="127" customFormat="1" ht="20" customHeight="1">
      <c r="A6" s="342"/>
      <c r="B6" s="342" t="s">
        <v>2</v>
      </c>
      <c r="C6" s="342" t="s">
        <v>99</v>
      </c>
      <c r="D6" s="342"/>
      <c r="E6" s="342"/>
      <c r="F6" s="342" t="s">
        <v>2</v>
      </c>
      <c r="G6" s="342" t="s">
        <v>99</v>
      </c>
      <c r="H6" s="342"/>
      <c r="I6" s="342"/>
      <c r="J6" s="342" t="s">
        <v>2</v>
      </c>
      <c r="K6" s="342" t="s">
        <v>99</v>
      </c>
      <c r="L6" s="342"/>
      <c r="M6" s="342"/>
    </row>
    <row r="7" spans="1:13" s="127" customFormat="1" ht="20" customHeight="1">
      <c r="A7" s="342"/>
      <c r="B7" s="422"/>
      <c r="C7" s="332" t="s">
        <v>100</v>
      </c>
      <c r="D7" s="332" t="s">
        <v>101</v>
      </c>
      <c r="E7" s="332" t="s">
        <v>58</v>
      </c>
      <c r="F7" s="422"/>
      <c r="G7" s="332" t="s">
        <v>100</v>
      </c>
      <c r="H7" s="332" t="s">
        <v>101</v>
      </c>
      <c r="I7" s="332" t="s">
        <v>58</v>
      </c>
      <c r="J7" s="422"/>
      <c r="K7" s="332" t="s">
        <v>100</v>
      </c>
      <c r="L7" s="332" t="s">
        <v>101</v>
      </c>
      <c r="M7" s="332" t="s">
        <v>58</v>
      </c>
    </row>
    <row r="8" spans="1:13" ht="15" customHeight="1">
      <c r="A8" s="57"/>
      <c r="B8" s="368" t="s">
        <v>5</v>
      </c>
      <c r="C8" s="368"/>
      <c r="D8" s="368"/>
      <c r="E8" s="368"/>
      <c r="F8" s="368" t="s">
        <v>5</v>
      </c>
      <c r="G8" s="368"/>
      <c r="H8" s="368"/>
      <c r="I8" s="368"/>
      <c r="J8" s="368" t="s">
        <v>5</v>
      </c>
      <c r="K8" s="368"/>
      <c r="L8" s="368"/>
      <c r="M8" s="368"/>
    </row>
    <row r="9" spans="1:13" ht="14.5" customHeight="1">
      <c r="A9" s="7" t="s">
        <v>10</v>
      </c>
      <c r="B9" s="12">
        <f>SUM(B11:B20,B22:B27)</f>
        <v>1302</v>
      </c>
      <c r="C9" s="12">
        <f>C10+C21</f>
        <v>466</v>
      </c>
      <c r="D9" s="12">
        <f>D10+D21</f>
        <v>557</v>
      </c>
      <c r="E9" s="12">
        <f>E10+E21</f>
        <v>279</v>
      </c>
      <c r="F9" s="12">
        <f>SUM(F11:F20,F22:F27)</f>
        <v>1446</v>
      </c>
      <c r="G9" s="12">
        <f>G10+G21</f>
        <v>517</v>
      </c>
      <c r="H9" s="12">
        <f>H10+H21</f>
        <v>638</v>
      </c>
      <c r="I9" s="12">
        <f>I10+I21</f>
        <v>291</v>
      </c>
      <c r="J9" s="33">
        <f t="shared" ref="J9:M10" si="0">F9-B9</f>
        <v>144</v>
      </c>
      <c r="K9" s="33">
        <f t="shared" si="0"/>
        <v>51</v>
      </c>
      <c r="L9" s="33">
        <f t="shared" si="0"/>
        <v>81</v>
      </c>
      <c r="M9" s="33">
        <f t="shared" si="0"/>
        <v>12</v>
      </c>
    </row>
    <row r="10" spans="1:13" ht="14.5" customHeight="1">
      <c r="A10" s="44" t="s">
        <v>30</v>
      </c>
      <c r="B10" s="10">
        <f>SUM(B11:B20)</f>
        <v>926</v>
      </c>
      <c r="C10" s="10">
        <v>361</v>
      </c>
      <c r="D10" s="10">
        <v>418</v>
      </c>
      <c r="E10" s="10">
        <v>147</v>
      </c>
      <c r="F10" s="10">
        <f>SUM(F11:F20)</f>
        <v>1045</v>
      </c>
      <c r="G10" s="10">
        <v>411</v>
      </c>
      <c r="H10" s="10">
        <v>489</v>
      </c>
      <c r="I10" s="10">
        <v>145</v>
      </c>
      <c r="J10" s="34">
        <f t="shared" si="0"/>
        <v>119</v>
      </c>
      <c r="K10" s="34">
        <f t="shared" si="0"/>
        <v>50</v>
      </c>
      <c r="L10" s="34">
        <f t="shared" si="0"/>
        <v>71</v>
      </c>
      <c r="M10" s="34">
        <f t="shared" si="0"/>
        <v>-2</v>
      </c>
    </row>
    <row r="11" spans="1:13" ht="14.5" customHeight="1">
      <c r="A11" s="68" t="s">
        <v>11</v>
      </c>
      <c r="B11" s="12">
        <f t="shared" ref="B11:B19" si="1">SUM(C11:E11)</f>
        <v>77</v>
      </c>
      <c r="C11" s="12">
        <v>19</v>
      </c>
      <c r="D11" s="12">
        <v>39</v>
      </c>
      <c r="E11" s="12">
        <v>19</v>
      </c>
      <c r="F11" s="12">
        <f t="shared" ref="F11:F19" si="2">SUM(G11:I11)</f>
        <v>86</v>
      </c>
      <c r="G11" s="12">
        <v>24</v>
      </c>
      <c r="H11" s="12">
        <v>39</v>
      </c>
      <c r="I11" s="12">
        <v>23</v>
      </c>
      <c r="J11" s="33">
        <f t="shared" ref="J11:J19" si="3">SUM(K11:M11)</f>
        <v>9</v>
      </c>
      <c r="K11" s="33">
        <f>G11-C11</f>
        <v>5</v>
      </c>
      <c r="L11" s="33">
        <f>H11-D11</f>
        <v>0</v>
      </c>
      <c r="M11" s="33">
        <f>I11-E11</f>
        <v>4</v>
      </c>
    </row>
    <row r="12" spans="1:13" ht="14.5" customHeight="1">
      <c r="A12" s="69" t="s">
        <v>12</v>
      </c>
      <c r="B12" s="10">
        <f t="shared" si="1"/>
        <v>39</v>
      </c>
      <c r="C12" s="10">
        <v>10</v>
      </c>
      <c r="D12" s="10">
        <v>14</v>
      </c>
      <c r="E12" s="10">
        <v>15</v>
      </c>
      <c r="F12" s="10">
        <f t="shared" si="2"/>
        <v>34</v>
      </c>
      <c r="G12" s="10">
        <v>4</v>
      </c>
      <c r="H12" s="10">
        <v>18</v>
      </c>
      <c r="I12" s="10">
        <v>12</v>
      </c>
      <c r="J12" s="34">
        <f t="shared" si="3"/>
        <v>-5</v>
      </c>
      <c r="K12" s="170">
        <f t="shared" ref="K12:M21" si="4">G12-C12</f>
        <v>-6</v>
      </c>
      <c r="L12" s="170">
        <f t="shared" si="4"/>
        <v>4</v>
      </c>
      <c r="M12" s="170">
        <f t="shared" si="4"/>
        <v>-3</v>
      </c>
    </row>
    <row r="13" spans="1:13" ht="14.5" customHeight="1">
      <c r="A13" s="68" t="s">
        <v>13</v>
      </c>
      <c r="B13" s="12">
        <f t="shared" si="1"/>
        <v>336</v>
      </c>
      <c r="C13" s="12">
        <v>131</v>
      </c>
      <c r="D13" s="12">
        <v>124</v>
      </c>
      <c r="E13" s="12">
        <v>81</v>
      </c>
      <c r="F13" s="12">
        <f t="shared" si="2"/>
        <v>368</v>
      </c>
      <c r="G13" s="12">
        <v>149</v>
      </c>
      <c r="H13" s="12">
        <v>149</v>
      </c>
      <c r="I13" s="12">
        <v>70</v>
      </c>
      <c r="J13" s="33">
        <f t="shared" si="3"/>
        <v>32</v>
      </c>
      <c r="K13" s="33">
        <f t="shared" si="4"/>
        <v>18</v>
      </c>
      <c r="L13" s="33">
        <f t="shared" si="4"/>
        <v>25</v>
      </c>
      <c r="M13" s="33">
        <f t="shared" si="4"/>
        <v>-11</v>
      </c>
    </row>
    <row r="14" spans="1:13" ht="14.5" customHeight="1">
      <c r="A14" s="69" t="s">
        <v>14</v>
      </c>
      <c r="B14" s="10">
        <v>9</v>
      </c>
      <c r="C14" s="10" t="s">
        <v>175</v>
      </c>
      <c r="D14" s="10" t="s">
        <v>175</v>
      </c>
      <c r="E14" s="10" t="s">
        <v>175</v>
      </c>
      <c r="F14" s="10">
        <v>12</v>
      </c>
      <c r="G14" s="10" t="s">
        <v>175</v>
      </c>
      <c r="H14" s="10" t="s">
        <v>175</v>
      </c>
      <c r="I14" s="10" t="s">
        <v>175</v>
      </c>
      <c r="J14" s="34">
        <f>F14-B14</f>
        <v>3</v>
      </c>
      <c r="K14" s="10" t="s">
        <v>175</v>
      </c>
      <c r="L14" s="10" t="s">
        <v>175</v>
      </c>
      <c r="M14" s="10" t="s">
        <v>175</v>
      </c>
    </row>
    <row r="15" spans="1:13" ht="14.5" customHeight="1">
      <c r="A15" s="68" t="s">
        <v>15</v>
      </c>
      <c r="B15" s="12">
        <f t="shared" si="1"/>
        <v>296</v>
      </c>
      <c r="C15" s="12">
        <v>104</v>
      </c>
      <c r="D15" s="12">
        <v>175</v>
      </c>
      <c r="E15" s="12">
        <v>17</v>
      </c>
      <c r="F15" s="12">
        <f t="shared" si="2"/>
        <v>335</v>
      </c>
      <c r="G15" s="12">
        <v>106</v>
      </c>
      <c r="H15" s="12">
        <v>207</v>
      </c>
      <c r="I15" s="12">
        <v>22</v>
      </c>
      <c r="J15" s="33">
        <f t="shared" si="3"/>
        <v>39</v>
      </c>
      <c r="K15" s="33">
        <f t="shared" si="4"/>
        <v>2</v>
      </c>
      <c r="L15" s="33">
        <f t="shared" si="4"/>
        <v>32</v>
      </c>
      <c r="M15" s="33">
        <f t="shared" si="4"/>
        <v>5</v>
      </c>
    </row>
    <row r="16" spans="1:13" ht="14.5" customHeight="1">
      <c r="A16" s="69" t="s">
        <v>16</v>
      </c>
      <c r="B16" s="10">
        <v>26</v>
      </c>
      <c r="C16" s="10" t="s">
        <v>175</v>
      </c>
      <c r="D16" s="10" t="s">
        <v>175</v>
      </c>
      <c r="E16" s="10" t="s">
        <v>175</v>
      </c>
      <c r="F16" s="10">
        <f t="shared" si="2"/>
        <v>29</v>
      </c>
      <c r="G16" s="10">
        <v>11</v>
      </c>
      <c r="H16" s="10">
        <v>14</v>
      </c>
      <c r="I16" s="10">
        <v>4</v>
      </c>
      <c r="J16" s="34">
        <f>F16-B16</f>
        <v>3</v>
      </c>
      <c r="K16" s="34" t="s">
        <v>175</v>
      </c>
      <c r="L16" s="34" t="s">
        <v>175</v>
      </c>
      <c r="M16" s="34" t="s">
        <v>175</v>
      </c>
    </row>
    <row r="17" spans="1:13" ht="14.5" customHeight="1">
      <c r="A17" s="68" t="s">
        <v>17</v>
      </c>
      <c r="B17" s="12">
        <v>7</v>
      </c>
      <c r="C17" s="12" t="s">
        <v>175</v>
      </c>
      <c r="D17" s="12" t="s">
        <v>175</v>
      </c>
      <c r="E17" s="12" t="s">
        <v>175</v>
      </c>
      <c r="F17" s="12">
        <v>7</v>
      </c>
      <c r="G17" s="12" t="s">
        <v>175</v>
      </c>
      <c r="H17" s="12" t="s">
        <v>175</v>
      </c>
      <c r="I17" s="12" t="s">
        <v>175</v>
      </c>
      <c r="J17" s="33">
        <f>F17-B17</f>
        <v>0</v>
      </c>
      <c r="K17" s="33" t="s">
        <v>175</v>
      </c>
      <c r="L17" s="33" t="s">
        <v>175</v>
      </c>
      <c r="M17" s="33" t="s">
        <v>175</v>
      </c>
    </row>
    <row r="18" spans="1:13" ht="14.5" customHeight="1">
      <c r="A18" s="69" t="s">
        <v>18</v>
      </c>
      <c r="B18" s="10">
        <v>10</v>
      </c>
      <c r="C18" s="10" t="s">
        <v>175</v>
      </c>
      <c r="D18" s="10" t="s">
        <v>175</v>
      </c>
      <c r="E18" s="10" t="s">
        <v>175</v>
      </c>
      <c r="F18" s="10">
        <f t="shared" si="2"/>
        <v>14</v>
      </c>
      <c r="G18" s="10">
        <v>10</v>
      </c>
      <c r="H18" s="10">
        <v>4</v>
      </c>
      <c r="I18" s="10">
        <v>0</v>
      </c>
      <c r="J18" s="34">
        <f>F18-B18</f>
        <v>4</v>
      </c>
      <c r="K18" s="34" t="s">
        <v>175</v>
      </c>
      <c r="L18" s="34" t="s">
        <v>175</v>
      </c>
      <c r="M18" s="34" t="s">
        <v>175</v>
      </c>
    </row>
    <row r="19" spans="1:13" ht="14.5" customHeight="1">
      <c r="A19" s="68" t="s">
        <v>19</v>
      </c>
      <c r="B19" s="12">
        <f t="shared" si="1"/>
        <v>126</v>
      </c>
      <c r="C19" s="12">
        <v>70</v>
      </c>
      <c r="D19" s="12">
        <v>45</v>
      </c>
      <c r="E19" s="12">
        <v>11</v>
      </c>
      <c r="F19" s="12">
        <f t="shared" si="2"/>
        <v>160</v>
      </c>
      <c r="G19" s="12">
        <v>99</v>
      </c>
      <c r="H19" s="12">
        <v>50</v>
      </c>
      <c r="I19" s="12">
        <v>11</v>
      </c>
      <c r="J19" s="33">
        <f t="shared" si="3"/>
        <v>34</v>
      </c>
      <c r="K19" s="33">
        <f t="shared" si="4"/>
        <v>29</v>
      </c>
      <c r="L19" s="33">
        <f t="shared" si="4"/>
        <v>5</v>
      </c>
      <c r="M19" s="33">
        <f t="shared" si="4"/>
        <v>0</v>
      </c>
    </row>
    <row r="20" spans="1:13" ht="14.5" customHeight="1">
      <c r="A20" s="69" t="s">
        <v>20</v>
      </c>
      <c r="B20" s="217">
        <v>0</v>
      </c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34">
        <f>F20-B20</f>
        <v>0</v>
      </c>
      <c r="K20" s="34">
        <f t="shared" si="4"/>
        <v>0</v>
      </c>
      <c r="L20" s="34">
        <f t="shared" si="4"/>
        <v>0</v>
      </c>
      <c r="M20" s="34">
        <f t="shared" si="4"/>
        <v>0</v>
      </c>
    </row>
    <row r="21" spans="1:13" ht="14.5" customHeight="1">
      <c r="A21" s="43" t="s">
        <v>31</v>
      </c>
      <c r="B21" s="12">
        <f>SUM(B22:B27)</f>
        <v>376</v>
      </c>
      <c r="C21" s="12">
        <v>105</v>
      </c>
      <c r="D21" s="12">
        <v>139</v>
      </c>
      <c r="E21" s="12">
        <v>132</v>
      </c>
      <c r="F21" s="12">
        <f>SUM(F22:F27)</f>
        <v>401</v>
      </c>
      <c r="G21" s="12">
        <v>106</v>
      </c>
      <c r="H21" s="12">
        <v>149</v>
      </c>
      <c r="I21" s="12">
        <v>146</v>
      </c>
      <c r="J21" s="33">
        <f>F21-B21</f>
        <v>25</v>
      </c>
      <c r="K21" s="33">
        <f t="shared" si="4"/>
        <v>1</v>
      </c>
      <c r="L21" s="33">
        <f t="shared" si="4"/>
        <v>10</v>
      </c>
      <c r="M21" s="33">
        <f t="shared" si="4"/>
        <v>14</v>
      </c>
    </row>
    <row r="22" spans="1:13" ht="14.5" customHeight="1">
      <c r="A22" s="69" t="s">
        <v>21</v>
      </c>
      <c r="B22" s="217">
        <v>0</v>
      </c>
      <c r="C22" s="217">
        <v>0</v>
      </c>
      <c r="D22" s="217">
        <v>0</v>
      </c>
      <c r="E22" s="217">
        <v>0</v>
      </c>
      <c r="F22" s="10">
        <v>2</v>
      </c>
      <c r="G22" s="167" t="s">
        <v>175</v>
      </c>
      <c r="H22" s="167" t="s">
        <v>175</v>
      </c>
      <c r="I22" s="167" t="s">
        <v>175</v>
      </c>
      <c r="J22" s="34">
        <v>2</v>
      </c>
      <c r="K22" s="34" t="s">
        <v>175</v>
      </c>
      <c r="L22" s="34" t="s">
        <v>175</v>
      </c>
      <c r="M22" s="34" t="s">
        <v>175</v>
      </c>
    </row>
    <row r="23" spans="1:13" ht="14.5" customHeight="1">
      <c r="A23" s="68" t="s">
        <v>22</v>
      </c>
      <c r="B23" s="12">
        <v>51</v>
      </c>
      <c r="C23" s="12" t="s">
        <v>175</v>
      </c>
      <c r="D23" s="12" t="s">
        <v>175</v>
      </c>
      <c r="E23" s="12" t="s">
        <v>175</v>
      </c>
      <c r="F23" s="12">
        <f>SUM(G23:I23)</f>
        <v>52</v>
      </c>
      <c r="G23" s="12">
        <v>12</v>
      </c>
      <c r="H23" s="12">
        <v>20</v>
      </c>
      <c r="I23" s="12">
        <v>20</v>
      </c>
      <c r="J23" s="33">
        <f>F23-B23</f>
        <v>1</v>
      </c>
      <c r="K23" s="33" t="s">
        <v>175</v>
      </c>
      <c r="L23" s="33" t="s">
        <v>175</v>
      </c>
      <c r="M23" s="33" t="s">
        <v>175</v>
      </c>
    </row>
    <row r="24" spans="1:13" ht="14.5" customHeight="1">
      <c r="A24" s="69" t="s">
        <v>32</v>
      </c>
      <c r="B24" s="10">
        <f>SUM(C24:E24)</f>
        <v>79</v>
      </c>
      <c r="C24" s="10">
        <v>18</v>
      </c>
      <c r="D24" s="10">
        <v>20</v>
      </c>
      <c r="E24" s="10">
        <v>41</v>
      </c>
      <c r="F24" s="10">
        <f>SUM(G24:I24)</f>
        <v>91</v>
      </c>
      <c r="G24" s="10">
        <v>19</v>
      </c>
      <c r="H24" s="10">
        <v>26</v>
      </c>
      <c r="I24" s="10">
        <v>46</v>
      </c>
      <c r="J24" s="34">
        <f>SUM(K24:M24)</f>
        <v>12</v>
      </c>
      <c r="K24" s="34">
        <f t="shared" ref="K24:M27" si="5">G24-C24</f>
        <v>1</v>
      </c>
      <c r="L24" s="34">
        <f t="shared" si="5"/>
        <v>6</v>
      </c>
      <c r="M24" s="34">
        <f t="shared" si="5"/>
        <v>5</v>
      </c>
    </row>
    <row r="25" spans="1:13" ht="14.5" customHeight="1">
      <c r="A25" s="68" t="s">
        <v>23</v>
      </c>
      <c r="B25" s="12">
        <f>SUM(C25:E25)</f>
        <v>113</v>
      </c>
      <c r="C25" s="12">
        <v>22</v>
      </c>
      <c r="D25" s="12">
        <v>48</v>
      </c>
      <c r="E25" s="12">
        <v>43</v>
      </c>
      <c r="F25" s="12">
        <f>SUM(G25:I25)</f>
        <v>124</v>
      </c>
      <c r="G25" s="12">
        <v>23</v>
      </c>
      <c r="H25" s="12">
        <v>49</v>
      </c>
      <c r="I25" s="12">
        <v>52</v>
      </c>
      <c r="J25" s="33">
        <f>SUM(K25:M25)</f>
        <v>11</v>
      </c>
      <c r="K25" s="33">
        <f t="shared" si="5"/>
        <v>1</v>
      </c>
      <c r="L25" s="33">
        <f t="shared" si="5"/>
        <v>1</v>
      </c>
      <c r="M25" s="33">
        <f t="shared" si="5"/>
        <v>9</v>
      </c>
    </row>
    <row r="26" spans="1:13" ht="14.5" customHeight="1">
      <c r="A26" s="69" t="s">
        <v>24</v>
      </c>
      <c r="B26" s="10">
        <v>40</v>
      </c>
      <c r="C26" s="167" t="s">
        <v>175</v>
      </c>
      <c r="D26" s="167" t="s">
        <v>175</v>
      </c>
      <c r="E26" s="167" t="s">
        <v>175</v>
      </c>
      <c r="F26" s="10">
        <v>40</v>
      </c>
      <c r="G26" s="167" t="s">
        <v>175</v>
      </c>
      <c r="H26" s="167" t="s">
        <v>175</v>
      </c>
      <c r="I26" s="167" t="s">
        <v>175</v>
      </c>
      <c r="J26" s="34">
        <f>F26-B26</f>
        <v>0</v>
      </c>
      <c r="K26" s="34" t="s">
        <v>175</v>
      </c>
      <c r="L26" s="34" t="s">
        <v>175</v>
      </c>
      <c r="M26" s="34" t="s">
        <v>175</v>
      </c>
    </row>
    <row r="27" spans="1:13" ht="14.5" customHeight="1">
      <c r="A27" s="68" t="s">
        <v>25</v>
      </c>
      <c r="B27" s="12">
        <f>SUM(C27:E27)</f>
        <v>93</v>
      </c>
      <c r="C27" s="12">
        <v>48</v>
      </c>
      <c r="D27" s="12">
        <v>31</v>
      </c>
      <c r="E27" s="12">
        <v>14</v>
      </c>
      <c r="F27" s="12">
        <f>SUM(G27:I27)</f>
        <v>92</v>
      </c>
      <c r="G27" s="12">
        <v>45</v>
      </c>
      <c r="H27" s="12">
        <v>34</v>
      </c>
      <c r="I27" s="12">
        <v>13</v>
      </c>
      <c r="J27" s="33">
        <f>SUM(K27:M27)</f>
        <v>-1</v>
      </c>
      <c r="K27" s="33">
        <f t="shared" si="5"/>
        <v>-3</v>
      </c>
      <c r="L27" s="33">
        <f t="shared" si="5"/>
        <v>3</v>
      </c>
      <c r="M27" s="33">
        <f t="shared" si="5"/>
        <v>-1</v>
      </c>
    </row>
    <row r="28" spans="1:13" ht="14.5" customHeight="1">
      <c r="A28" s="52"/>
      <c r="B28" s="336" t="s">
        <v>95</v>
      </c>
      <c r="C28" s="336"/>
      <c r="D28" s="336"/>
      <c r="E28" s="336"/>
      <c r="F28" s="336" t="s">
        <v>95</v>
      </c>
      <c r="G28" s="336"/>
      <c r="H28" s="336"/>
      <c r="I28" s="336"/>
      <c r="J28" s="336" t="s">
        <v>115</v>
      </c>
      <c r="K28" s="336"/>
      <c r="L28" s="336"/>
      <c r="M28" s="336"/>
    </row>
    <row r="29" spans="1:13" ht="14.5" customHeight="1">
      <c r="A29" s="7" t="s">
        <v>10</v>
      </c>
      <c r="B29" s="168">
        <f>B9*100/$B9</f>
        <v>100</v>
      </c>
      <c r="C29" s="75">
        <f>C9*100/$B9</f>
        <v>35.791090629800308</v>
      </c>
      <c r="D29" s="75">
        <f>D9*100/$B9</f>
        <v>42.780337941628261</v>
      </c>
      <c r="E29" s="75">
        <f>E9*100/$B9</f>
        <v>21.428571428571427</v>
      </c>
      <c r="F29" s="168">
        <f>F9*100/$F9</f>
        <v>100</v>
      </c>
      <c r="G29" s="75">
        <f>G9*100/$F9</f>
        <v>35.753803596127248</v>
      </c>
      <c r="H29" s="75">
        <f>H9*100/$F9</f>
        <v>44.121715076071922</v>
      </c>
      <c r="I29" s="75">
        <f>I9*100/$F9</f>
        <v>20.124481327800829</v>
      </c>
      <c r="J29" s="168" t="s">
        <v>247</v>
      </c>
      <c r="K29" s="31">
        <f>G29-C29</f>
        <v>-3.7287033673059966E-2</v>
      </c>
      <c r="L29" s="31">
        <f t="shared" ref="L29:M44" si="6">H29-D29</f>
        <v>1.3413771344436611</v>
      </c>
      <c r="M29" s="31">
        <f t="shared" si="6"/>
        <v>-1.3040901007705976</v>
      </c>
    </row>
    <row r="30" spans="1:13" ht="14.5" customHeight="1">
      <c r="A30" s="44" t="s">
        <v>30</v>
      </c>
      <c r="B30" s="169">
        <f t="shared" ref="B30:E45" si="7">B10*100/$B10</f>
        <v>100</v>
      </c>
      <c r="C30" s="76">
        <f t="shared" si="7"/>
        <v>38.984881209503243</v>
      </c>
      <c r="D30" s="76">
        <f t="shared" si="7"/>
        <v>45.14038876889849</v>
      </c>
      <c r="E30" s="76">
        <f t="shared" si="7"/>
        <v>15.874730021598273</v>
      </c>
      <c r="F30" s="169">
        <f t="shared" ref="F30:I45" si="8">F10*100/$F10</f>
        <v>100</v>
      </c>
      <c r="G30" s="76">
        <f t="shared" si="8"/>
        <v>39.330143540669859</v>
      </c>
      <c r="H30" s="76">
        <f t="shared" si="8"/>
        <v>46.794258373205743</v>
      </c>
      <c r="I30" s="76">
        <f t="shared" si="8"/>
        <v>13.875598086124402</v>
      </c>
      <c r="J30" s="169" t="s">
        <v>247</v>
      </c>
      <c r="K30" s="32">
        <f>G30-C30</f>
        <v>0.34526233116661587</v>
      </c>
      <c r="L30" s="32">
        <f t="shared" si="6"/>
        <v>1.6538696043072534</v>
      </c>
      <c r="M30" s="32">
        <f t="shared" si="6"/>
        <v>-1.999131935473871</v>
      </c>
    </row>
    <row r="31" spans="1:13" ht="14.5" customHeight="1">
      <c r="A31" s="68" t="s">
        <v>11</v>
      </c>
      <c r="B31" s="168">
        <f>B11*100/$B11</f>
        <v>100</v>
      </c>
      <c r="C31" s="75">
        <f t="shared" si="7"/>
        <v>24.675324675324674</v>
      </c>
      <c r="D31" s="75">
        <f t="shared" si="7"/>
        <v>50.649350649350652</v>
      </c>
      <c r="E31" s="75">
        <f t="shared" si="7"/>
        <v>24.675324675324674</v>
      </c>
      <c r="F31" s="168">
        <f t="shared" si="8"/>
        <v>100</v>
      </c>
      <c r="G31" s="75">
        <f t="shared" si="8"/>
        <v>27.906976744186046</v>
      </c>
      <c r="H31" s="75">
        <f t="shared" si="8"/>
        <v>45.348837209302324</v>
      </c>
      <c r="I31" s="75">
        <f t="shared" si="8"/>
        <v>26.744186046511629</v>
      </c>
      <c r="J31" s="168" t="s">
        <v>247</v>
      </c>
      <c r="K31" s="31">
        <f>G31-C31</f>
        <v>3.2316520688613721</v>
      </c>
      <c r="L31" s="31">
        <f t="shared" si="6"/>
        <v>-5.3005134400483271</v>
      </c>
      <c r="M31" s="31">
        <f t="shared" si="6"/>
        <v>2.068861371186955</v>
      </c>
    </row>
    <row r="32" spans="1:13" ht="14.5" customHeight="1">
      <c r="A32" s="69" t="s">
        <v>12</v>
      </c>
      <c r="B32" s="169">
        <f t="shared" si="7"/>
        <v>100</v>
      </c>
      <c r="C32" s="76">
        <f t="shared" si="7"/>
        <v>25.641025641025642</v>
      </c>
      <c r="D32" s="76">
        <f t="shared" si="7"/>
        <v>35.897435897435898</v>
      </c>
      <c r="E32" s="76">
        <f t="shared" si="7"/>
        <v>38.46153846153846</v>
      </c>
      <c r="F32" s="169">
        <f t="shared" si="8"/>
        <v>100</v>
      </c>
      <c r="G32" s="76">
        <f t="shared" si="8"/>
        <v>11.764705882352942</v>
      </c>
      <c r="H32" s="76">
        <f t="shared" si="8"/>
        <v>52.941176470588232</v>
      </c>
      <c r="I32" s="76">
        <f t="shared" si="8"/>
        <v>35.294117647058826</v>
      </c>
      <c r="J32" s="169" t="s">
        <v>247</v>
      </c>
      <c r="K32" s="32">
        <f>G32-C32</f>
        <v>-13.8763197586727</v>
      </c>
      <c r="L32" s="32">
        <f t="shared" si="6"/>
        <v>17.043740573152334</v>
      </c>
      <c r="M32" s="32">
        <f t="shared" si="6"/>
        <v>-3.1674208144796339</v>
      </c>
    </row>
    <row r="33" spans="1:13" ht="14.5" customHeight="1">
      <c r="A33" s="68" t="s">
        <v>13</v>
      </c>
      <c r="B33" s="168">
        <f t="shared" si="7"/>
        <v>100</v>
      </c>
      <c r="C33" s="75">
        <f t="shared" si="7"/>
        <v>38.988095238095241</v>
      </c>
      <c r="D33" s="75">
        <f t="shared" si="7"/>
        <v>36.904761904761905</v>
      </c>
      <c r="E33" s="75">
        <f t="shared" si="7"/>
        <v>24.107142857142858</v>
      </c>
      <c r="F33" s="168">
        <f t="shared" si="8"/>
        <v>100</v>
      </c>
      <c r="G33" s="75">
        <f t="shared" si="8"/>
        <v>40.489130434782609</v>
      </c>
      <c r="H33" s="75">
        <f t="shared" si="8"/>
        <v>40.489130434782609</v>
      </c>
      <c r="I33" s="75">
        <f t="shared" si="8"/>
        <v>19.021739130434781</v>
      </c>
      <c r="J33" s="168" t="s">
        <v>247</v>
      </c>
      <c r="K33" s="31">
        <f>G33-C33</f>
        <v>1.5010351966873685</v>
      </c>
      <c r="L33" s="31">
        <f t="shared" si="6"/>
        <v>3.5843685300207042</v>
      </c>
      <c r="M33" s="31">
        <f t="shared" si="6"/>
        <v>-5.0854037267080763</v>
      </c>
    </row>
    <row r="34" spans="1:13" ht="14.5" customHeight="1">
      <c r="A34" s="69" t="s">
        <v>14</v>
      </c>
      <c r="B34" s="169">
        <f t="shared" si="7"/>
        <v>100</v>
      </c>
      <c r="C34" s="76" t="s">
        <v>175</v>
      </c>
      <c r="D34" s="76" t="s">
        <v>175</v>
      </c>
      <c r="E34" s="76" t="s">
        <v>175</v>
      </c>
      <c r="F34" s="169">
        <f t="shared" si="8"/>
        <v>100</v>
      </c>
      <c r="G34" s="76" t="s">
        <v>175</v>
      </c>
      <c r="H34" s="76" t="s">
        <v>175</v>
      </c>
      <c r="I34" s="76" t="s">
        <v>175</v>
      </c>
      <c r="J34" s="169" t="s">
        <v>247</v>
      </c>
      <c r="K34" s="32" t="s">
        <v>175</v>
      </c>
      <c r="L34" s="32" t="s">
        <v>175</v>
      </c>
      <c r="M34" s="32" t="s">
        <v>175</v>
      </c>
    </row>
    <row r="35" spans="1:13" ht="14.5" customHeight="1">
      <c r="A35" s="68" t="s">
        <v>15</v>
      </c>
      <c r="B35" s="168">
        <f t="shared" si="7"/>
        <v>100</v>
      </c>
      <c r="C35" s="75">
        <f t="shared" si="7"/>
        <v>35.135135135135137</v>
      </c>
      <c r="D35" s="75">
        <f t="shared" si="7"/>
        <v>59.121621621621621</v>
      </c>
      <c r="E35" s="75">
        <f t="shared" si="7"/>
        <v>5.743243243243243</v>
      </c>
      <c r="F35" s="168">
        <f t="shared" si="8"/>
        <v>100</v>
      </c>
      <c r="G35" s="75">
        <f t="shared" si="8"/>
        <v>31.64179104477612</v>
      </c>
      <c r="H35" s="75">
        <f t="shared" si="8"/>
        <v>61.791044776119406</v>
      </c>
      <c r="I35" s="75">
        <f t="shared" si="8"/>
        <v>6.5671641791044779</v>
      </c>
      <c r="J35" s="168" t="s">
        <v>247</v>
      </c>
      <c r="K35" s="31">
        <f>G35-C35</f>
        <v>-3.4933440903590167</v>
      </c>
      <c r="L35" s="31">
        <f t="shared" si="6"/>
        <v>2.6694231544977853</v>
      </c>
      <c r="M35" s="31">
        <f t="shared" si="6"/>
        <v>0.82392093586123494</v>
      </c>
    </row>
    <row r="36" spans="1:13" ht="14.5" customHeight="1">
      <c r="A36" s="69" t="s">
        <v>16</v>
      </c>
      <c r="B36" s="169">
        <f t="shared" si="7"/>
        <v>100</v>
      </c>
      <c r="C36" s="76" t="s">
        <v>175</v>
      </c>
      <c r="D36" s="76" t="s">
        <v>175</v>
      </c>
      <c r="E36" s="76" t="s">
        <v>175</v>
      </c>
      <c r="F36" s="169">
        <f t="shared" si="8"/>
        <v>100</v>
      </c>
      <c r="G36" s="76">
        <f t="shared" si="8"/>
        <v>37.931034482758619</v>
      </c>
      <c r="H36" s="76">
        <f t="shared" si="8"/>
        <v>48.275862068965516</v>
      </c>
      <c r="I36" s="76">
        <f t="shared" si="8"/>
        <v>13.793103448275861</v>
      </c>
      <c r="J36" s="169" t="s">
        <v>247</v>
      </c>
      <c r="K36" s="32" t="s">
        <v>175</v>
      </c>
      <c r="L36" s="32" t="s">
        <v>175</v>
      </c>
      <c r="M36" s="32" t="s">
        <v>175</v>
      </c>
    </row>
    <row r="37" spans="1:13" ht="14.5" customHeight="1">
      <c r="A37" s="68" t="s">
        <v>17</v>
      </c>
      <c r="B37" s="168">
        <f t="shared" si="7"/>
        <v>100</v>
      </c>
      <c r="C37" s="75" t="s">
        <v>175</v>
      </c>
      <c r="D37" s="75" t="s">
        <v>175</v>
      </c>
      <c r="E37" s="75" t="s">
        <v>175</v>
      </c>
      <c r="F37" s="168">
        <f t="shared" si="8"/>
        <v>100</v>
      </c>
      <c r="G37" s="75" t="s">
        <v>175</v>
      </c>
      <c r="H37" s="75" t="s">
        <v>175</v>
      </c>
      <c r="I37" s="75" t="s">
        <v>175</v>
      </c>
      <c r="J37" s="168" t="s">
        <v>247</v>
      </c>
      <c r="K37" s="31" t="s">
        <v>175</v>
      </c>
      <c r="L37" s="31" t="s">
        <v>175</v>
      </c>
      <c r="M37" s="31" t="s">
        <v>175</v>
      </c>
    </row>
    <row r="38" spans="1:13" ht="14.5" customHeight="1">
      <c r="A38" s="69" t="s">
        <v>18</v>
      </c>
      <c r="B38" s="169">
        <f t="shared" si="7"/>
        <v>100</v>
      </c>
      <c r="C38" s="76" t="s">
        <v>175</v>
      </c>
      <c r="D38" s="76" t="s">
        <v>175</v>
      </c>
      <c r="E38" s="76" t="s">
        <v>175</v>
      </c>
      <c r="F38" s="169">
        <f t="shared" si="8"/>
        <v>100</v>
      </c>
      <c r="G38" s="76">
        <f t="shared" si="8"/>
        <v>71.428571428571431</v>
      </c>
      <c r="H38" s="76">
        <f t="shared" si="8"/>
        <v>28.571428571428573</v>
      </c>
      <c r="I38" s="76">
        <f t="shared" si="8"/>
        <v>0</v>
      </c>
      <c r="J38" s="169" t="s">
        <v>247</v>
      </c>
      <c r="K38" s="32" t="s">
        <v>175</v>
      </c>
      <c r="L38" s="32" t="s">
        <v>175</v>
      </c>
      <c r="M38" s="32" t="s">
        <v>175</v>
      </c>
    </row>
    <row r="39" spans="1:13" ht="14.5" customHeight="1">
      <c r="A39" s="68" t="s">
        <v>19</v>
      </c>
      <c r="B39" s="168">
        <f t="shared" si="7"/>
        <v>100</v>
      </c>
      <c r="C39" s="75">
        <f t="shared" si="7"/>
        <v>55.555555555555557</v>
      </c>
      <c r="D39" s="75">
        <f t="shared" si="7"/>
        <v>35.714285714285715</v>
      </c>
      <c r="E39" s="75">
        <f t="shared" si="7"/>
        <v>8.7301587301587293</v>
      </c>
      <c r="F39" s="168">
        <f t="shared" si="8"/>
        <v>100</v>
      </c>
      <c r="G39" s="75">
        <f t="shared" si="8"/>
        <v>61.875</v>
      </c>
      <c r="H39" s="75">
        <f t="shared" si="8"/>
        <v>31.25</v>
      </c>
      <c r="I39" s="75">
        <f t="shared" si="8"/>
        <v>6.875</v>
      </c>
      <c r="J39" s="168" t="s">
        <v>247</v>
      </c>
      <c r="K39" s="31">
        <f>G39-C39</f>
        <v>6.3194444444444429</v>
      </c>
      <c r="L39" s="31">
        <f t="shared" si="6"/>
        <v>-4.4642857142857153</v>
      </c>
      <c r="M39" s="31">
        <f t="shared" si="6"/>
        <v>-1.8551587301587293</v>
      </c>
    </row>
    <row r="40" spans="1:13" ht="14.5" customHeight="1">
      <c r="A40" s="69" t="s">
        <v>20</v>
      </c>
      <c r="B40" s="173" t="s">
        <v>158</v>
      </c>
      <c r="C40" s="173" t="s">
        <v>158</v>
      </c>
      <c r="D40" s="173" t="s">
        <v>158</v>
      </c>
      <c r="E40" s="173" t="s">
        <v>158</v>
      </c>
      <c r="F40" s="173" t="s">
        <v>158</v>
      </c>
      <c r="G40" s="173" t="s">
        <v>158</v>
      </c>
      <c r="H40" s="173" t="s">
        <v>158</v>
      </c>
      <c r="I40" s="173" t="s">
        <v>158</v>
      </c>
      <c r="J40" s="169" t="s">
        <v>247</v>
      </c>
      <c r="K40" s="32" t="s">
        <v>158</v>
      </c>
      <c r="L40" s="32" t="s">
        <v>158</v>
      </c>
      <c r="M40" s="32" t="s">
        <v>158</v>
      </c>
    </row>
    <row r="41" spans="1:13" ht="14.5" customHeight="1">
      <c r="A41" s="43" t="s">
        <v>31</v>
      </c>
      <c r="B41" s="168">
        <f t="shared" si="7"/>
        <v>100</v>
      </c>
      <c r="C41" s="75">
        <f t="shared" si="7"/>
        <v>27.925531914893618</v>
      </c>
      <c r="D41" s="75">
        <f t="shared" si="7"/>
        <v>36.968085106382979</v>
      </c>
      <c r="E41" s="75">
        <f t="shared" si="7"/>
        <v>35.106382978723403</v>
      </c>
      <c r="F41" s="168">
        <f t="shared" si="8"/>
        <v>100</v>
      </c>
      <c r="G41" s="75">
        <f t="shared" si="8"/>
        <v>26.433915211970074</v>
      </c>
      <c r="H41" s="75">
        <f t="shared" si="8"/>
        <v>37.1571072319202</v>
      </c>
      <c r="I41" s="75">
        <f t="shared" si="8"/>
        <v>36.408977556109726</v>
      </c>
      <c r="J41" s="168" t="s">
        <v>247</v>
      </c>
      <c r="K41" s="31">
        <f>G41-C41</f>
        <v>-1.4916167029235439</v>
      </c>
      <c r="L41" s="31">
        <f t="shared" si="6"/>
        <v>0.18902212553722109</v>
      </c>
      <c r="M41" s="31">
        <f t="shared" si="6"/>
        <v>1.3025945773863228</v>
      </c>
    </row>
    <row r="42" spans="1:13" ht="14.5" customHeight="1">
      <c r="A42" s="69" t="s">
        <v>21</v>
      </c>
      <c r="B42" s="173" t="s">
        <v>158</v>
      </c>
      <c r="C42" s="173" t="s">
        <v>158</v>
      </c>
      <c r="D42" s="173" t="s">
        <v>158</v>
      </c>
      <c r="E42" s="173" t="s">
        <v>158</v>
      </c>
      <c r="F42" s="169">
        <f t="shared" si="8"/>
        <v>100</v>
      </c>
      <c r="G42" s="76" t="s">
        <v>175</v>
      </c>
      <c r="H42" s="76" t="s">
        <v>175</v>
      </c>
      <c r="I42" s="76" t="s">
        <v>175</v>
      </c>
      <c r="J42" s="169" t="s">
        <v>247</v>
      </c>
      <c r="K42" s="32" t="s">
        <v>175</v>
      </c>
      <c r="L42" s="32" t="s">
        <v>175</v>
      </c>
      <c r="M42" s="32" t="s">
        <v>175</v>
      </c>
    </row>
    <row r="43" spans="1:13" ht="14.5" customHeight="1">
      <c r="A43" s="68" t="s">
        <v>22</v>
      </c>
      <c r="B43" s="168">
        <f t="shared" si="7"/>
        <v>100</v>
      </c>
      <c r="C43" s="75" t="s">
        <v>175</v>
      </c>
      <c r="D43" s="75" t="s">
        <v>175</v>
      </c>
      <c r="E43" s="75" t="s">
        <v>175</v>
      </c>
      <c r="F43" s="168">
        <f t="shared" si="8"/>
        <v>100</v>
      </c>
      <c r="G43" s="75">
        <f t="shared" si="8"/>
        <v>23.076923076923077</v>
      </c>
      <c r="H43" s="75">
        <f t="shared" si="8"/>
        <v>38.46153846153846</v>
      </c>
      <c r="I43" s="75">
        <f t="shared" si="8"/>
        <v>38.46153846153846</v>
      </c>
      <c r="J43" s="168" t="s">
        <v>247</v>
      </c>
      <c r="K43" s="31" t="s">
        <v>175</v>
      </c>
      <c r="L43" s="31" t="s">
        <v>175</v>
      </c>
      <c r="M43" s="31" t="s">
        <v>175</v>
      </c>
    </row>
    <row r="44" spans="1:13" ht="14.5" customHeight="1">
      <c r="A44" s="69" t="s">
        <v>32</v>
      </c>
      <c r="B44" s="169">
        <f t="shared" si="7"/>
        <v>100</v>
      </c>
      <c r="C44" s="76">
        <f t="shared" si="7"/>
        <v>22.784810126582279</v>
      </c>
      <c r="D44" s="76">
        <f t="shared" si="7"/>
        <v>25.316455696202532</v>
      </c>
      <c r="E44" s="76">
        <f t="shared" si="7"/>
        <v>51.898734177215189</v>
      </c>
      <c r="F44" s="169">
        <f t="shared" si="8"/>
        <v>100</v>
      </c>
      <c r="G44" s="76">
        <f t="shared" si="8"/>
        <v>20.87912087912088</v>
      </c>
      <c r="H44" s="76">
        <f t="shared" si="8"/>
        <v>28.571428571428573</v>
      </c>
      <c r="I44" s="76">
        <f t="shared" si="8"/>
        <v>50.549450549450547</v>
      </c>
      <c r="J44" s="169" t="s">
        <v>247</v>
      </c>
      <c r="K44" s="32">
        <f>G44-C44</f>
        <v>-1.9056892474613996</v>
      </c>
      <c r="L44" s="32">
        <f>H44-D44</f>
        <v>3.2549728752260414</v>
      </c>
      <c r="M44" s="32">
        <f t="shared" si="6"/>
        <v>-1.3492836277646418</v>
      </c>
    </row>
    <row r="45" spans="1:13" ht="14.5" customHeight="1">
      <c r="A45" s="68" t="s">
        <v>23</v>
      </c>
      <c r="B45" s="168">
        <f t="shared" si="7"/>
        <v>100</v>
      </c>
      <c r="C45" s="75">
        <f t="shared" si="7"/>
        <v>19.469026548672566</v>
      </c>
      <c r="D45" s="75">
        <f t="shared" si="7"/>
        <v>42.477876106194692</v>
      </c>
      <c r="E45" s="75">
        <f t="shared" si="7"/>
        <v>38.053097345132741</v>
      </c>
      <c r="F45" s="168">
        <f t="shared" si="8"/>
        <v>100</v>
      </c>
      <c r="G45" s="75">
        <f t="shared" si="8"/>
        <v>18.548387096774192</v>
      </c>
      <c r="H45" s="75">
        <f t="shared" si="8"/>
        <v>39.516129032258064</v>
      </c>
      <c r="I45" s="75">
        <f t="shared" si="8"/>
        <v>41.935483870967744</v>
      </c>
      <c r="J45" s="168" t="s">
        <v>247</v>
      </c>
      <c r="K45" s="31">
        <f>G45-C45</f>
        <v>-0.92063945189837426</v>
      </c>
      <c r="L45" s="31">
        <f>H45-D45</f>
        <v>-2.9617470739366283</v>
      </c>
      <c r="M45" s="31">
        <f>I45-E45</f>
        <v>3.8823865258350025</v>
      </c>
    </row>
    <row r="46" spans="1:13" ht="14.5" customHeight="1">
      <c r="A46" s="69" t="s">
        <v>24</v>
      </c>
      <c r="B46" s="169">
        <f t="shared" ref="B46:E47" si="9">B26*100/$B26</f>
        <v>100</v>
      </c>
      <c r="C46" s="76" t="s">
        <v>175</v>
      </c>
      <c r="D46" s="76" t="s">
        <v>175</v>
      </c>
      <c r="E46" s="76" t="s">
        <v>175</v>
      </c>
      <c r="F46" s="169">
        <f t="shared" ref="F46:I47" si="10">F26*100/$F26</f>
        <v>100</v>
      </c>
      <c r="G46" s="76" t="s">
        <v>175</v>
      </c>
      <c r="H46" s="76" t="s">
        <v>175</v>
      </c>
      <c r="I46" s="76" t="s">
        <v>175</v>
      </c>
      <c r="J46" s="169" t="s">
        <v>247</v>
      </c>
      <c r="K46" s="32" t="s">
        <v>175</v>
      </c>
      <c r="L46" s="32" t="s">
        <v>175</v>
      </c>
      <c r="M46" s="32" t="s">
        <v>175</v>
      </c>
    </row>
    <row r="47" spans="1:13" ht="14.5" customHeight="1">
      <c r="A47" s="68" t="s">
        <v>25</v>
      </c>
      <c r="B47" s="168">
        <f t="shared" si="9"/>
        <v>100</v>
      </c>
      <c r="C47" s="75">
        <f t="shared" si="9"/>
        <v>51.612903225806448</v>
      </c>
      <c r="D47" s="75">
        <f t="shared" si="9"/>
        <v>33.333333333333336</v>
      </c>
      <c r="E47" s="75">
        <f t="shared" si="9"/>
        <v>15.053763440860216</v>
      </c>
      <c r="F47" s="168">
        <f t="shared" si="10"/>
        <v>100</v>
      </c>
      <c r="G47" s="75">
        <f t="shared" si="10"/>
        <v>48.913043478260867</v>
      </c>
      <c r="H47" s="75">
        <f t="shared" si="10"/>
        <v>36.956521739130437</v>
      </c>
      <c r="I47" s="75">
        <f t="shared" si="10"/>
        <v>14.130434782608695</v>
      </c>
      <c r="J47" s="168" t="s">
        <v>247</v>
      </c>
      <c r="K47" s="31">
        <f>G47-C47</f>
        <v>-2.699859747545581</v>
      </c>
      <c r="L47" s="31">
        <f>H47-D47</f>
        <v>3.6231884057971016</v>
      </c>
      <c r="M47" s="31">
        <f>I47-E47</f>
        <v>-0.92332865825152055</v>
      </c>
    </row>
    <row r="48" spans="1:13" s="64" customFormat="1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</sheetData>
  <mergeCells count="17">
    <mergeCell ref="J8:M8"/>
    <mergeCell ref="B28:E28"/>
    <mergeCell ref="A48:M48"/>
    <mergeCell ref="F28:I28"/>
    <mergeCell ref="J28:M28"/>
    <mergeCell ref="B8:E8"/>
    <mergeCell ref="F8:I8"/>
    <mergeCell ref="A5:A7"/>
    <mergeCell ref="B5:E5"/>
    <mergeCell ref="F5:I5"/>
    <mergeCell ref="J5:M5"/>
    <mergeCell ref="B6:B7"/>
    <mergeCell ref="C6:E6"/>
    <mergeCell ref="F6:F7"/>
    <mergeCell ref="G6:I6"/>
    <mergeCell ref="J6:J7"/>
    <mergeCell ref="K6:M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J5" sqref="A5:XFD6"/>
    </sheetView>
  </sheetViews>
  <sheetFormatPr baseColWidth="10" defaultRowHeight="14.5"/>
  <cols>
    <col min="1" max="1" width="24.54296875" customWidth="1"/>
    <col min="9" max="9" width="15.36328125" customWidth="1"/>
  </cols>
  <sheetData>
    <row r="1" spans="1:9" s="27" customFormat="1" ht="20.149999999999999" customHeight="1">
      <c r="A1" s="35" t="s">
        <v>0</v>
      </c>
    </row>
    <row r="2" spans="1:9" s="64" customFormat="1" ht="14.5" customHeight="1">
      <c r="A2" s="126"/>
    </row>
    <row r="3" spans="1:9" s="4" customFormat="1" ht="14.5" customHeight="1">
      <c r="A3" s="54" t="s">
        <v>205</v>
      </c>
    </row>
    <row r="4" spans="1:9" s="64" customFormat="1" ht="14.5" customHeight="1" thickBot="1">
      <c r="A4" s="127"/>
    </row>
    <row r="5" spans="1:9" ht="20" customHeight="1" thickBot="1">
      <c r="A5" s="354" t="s">
        <v>28</v>
      </c>
      <c r="B5" s="354" t="s">
        <v>2</v>
      </c>
      <c r="C5" s="354" t="s">
        <v>102</v>
      </c>
      <c r="D5" s="354"/>
      <c r="E5" s="354"/>
      <c r="F5" s="354"/>
      <c r="G5" s="354"/>
      <c r="H5" s="354"/>
      <c r="I5" s="371" t="s">
        <v>109</v>
      </c>
    </row>
    <row r="6" spans="1:9" ht="30" customHeight="1" thickBot="1">
      <c r="A6" s="354"/>
      <c r="B6" s="354"/>
      <c r="C6" s="91" t="s">
        <v>103</v>
      </c>
      <c r="D6" s="91" t="s">
        <v>104</v>
      </c>
      <c r="E6" s="91" t="s">
        <v>105</v>
      </c>
      <c r="F6" s="91" t="s">
        <v>106</v>
      </c>
      <c r="G6" s="91" t="s">
        <v>107</v>
      </c>
      <c r="H6" s="93" t="s">
        <v>108</v>
      </c>
      <c r="I6" s="371"/>
    </row>
    <row r="7" spans="1:9" ht="15" thickBot="1">
      <c r="A7" s="56"/>
      <c r="B7" s="355" t="s">
        <v>5</v>
      </c>
      <c r="C7" s="355"/>
      <c r="D7" s="355"/>
      <c r="E7" s="355"/>
      <c r="F7" s="355"/>
      <c r="G7" s="355"/>
      <c r="H7" s="355"/>
      <c r="I7" s="355"/>
    </row>
    <row r="8" spans="1:9" s="30" customFormat="1" ht="15" thickBot="1">
      <c r="A8" s="94" t="s">
        <v>2</v>
      </c>
      <c r="B8" s="46">
        <f>SUM(C8:I8)</f>
        <v>54536</v>
      </c>
      <c r="C8" s="46">
        <f>SUM(C9:C15)</f>
        <v>6823</v>
      </c>
      <c r="D8" s="46">
        <f t="shared" ref="D8:I8" si="0">SUM(D9:D15)</f>
        <v>10833</v>
      </c>
      <c r="E8" s="46">
        <f t="shared" si="0"/>
        <v>10467</v>
      </c>
      <c r="F8" s="46">
        <f t="shared" si="0"/>
        <v>8313</v>
      </c>
      <c r="G8" s="46">
        <f t="shared" si="0"/>
        <v>4635</v>
      </c>
      <c r="H8" s="46">
        <f t="shared" si="0"/>
        <v>6310</v>
      </c>
      <c r="I8" s="46">
        <f t="shared" si="0"/>
        <v>7155</v>
      </c>
    </row>
    <row r="9" spans="1:9" ht="15" thickBot="1">
      <c r="A9" s="70" t="s">
        <v>3</v>
      </c>
      <c r="B9" s="48">
        <f t="shared" ref="B9:B15" si="1">SUM(C9:I9)</f>
        <v>18034</v>
      </c>
      <c r="C9" s="48">
        <v>1672</v>
      </c>
      <c r="D9" s="48">
        <v>3236</v>
      </c>
      <c r="E9" s="48">
        <v>3141</v>
      </c>
      <c r="F9" s="48">
        <v>2877</v>
      </c>
      <c r="G9" s="48">
        <v>1712</v>
      </c>
      <c r="H9" s="48">
        <v>2435</v>
      </c>
      <c r="I9" s="48">
        <v>2961</v>
      </c>
    </row>
    <row r="10" spans="1:9" ht="15" thickBot="1">
      <c r="A10" s="43" t="s">
        <v>39</v>
      </c>
      <c r="B10" s="46">
        <f t="shared" si="1"/>
        <v>8697</v>
      </c>
      <c r="C10" s="46">
        <v>905</v>
      </c>
      <c r="D10" s="46">
        <v>1905</v>
      </c>
      <c r="E10" s="46">
        <v>1957</v>
      </c>
      <c r="F10" s="46">
        <v>1460</v>
      </c>
      <c r="G10" s="46">
        <v>809</v>
      </c>
      <c r="H10" s="46">
        <v>782</v>
      </c>
      <c r="I10" s="46">
        <v>879</v>
      </c>
    </row>
    <row r="11" spans="1:9" ht="15" thickBot="1">
      <c r="A11" s="44" t="s">
        <v>225</v>
      </c>
      <c r="B11" s="48">
        <f t="shared" si="1"/>
        <v>9370</v>
      </c>
      <c r="C11" s="48">
        <v>746</v>
      </c>
      <c r="D11" s="48">
        <v>2091</v>
      </c>
      <c r="E11" s="48">
        <v>2571</v>
      </c>
      <c r="F11" s="48">
        <v>1915</v>
      </c>
      <c r="G11" s="48">
        <v>876</v>
      </c>
      <c r="H11" s="48">
        <v>662</v>
      </c>
      <c r="I11" s="48">
        <v>509</v>
      </c>
    </row>
    <row r="12" spans="1:9" ht="15" thickBot="1">
      <c r="A12" s="43" t="s">
        <v>26</v>
      </c>
      <c r="B12" s="46">
        <f t="shared" si="1"/>
        <v>2424</v>
      </c>
      <c r="C12" s="46">
        <v>204</v>
      </c>
      <c r="D12" s="46">
        <v>427</v>
      </c>
      <c r="E12" s="46">
        <v>467</v>
      </c>
      <c r="F12" s="46">
        <v>435</v>
      </c>
      <c r="G12" s="46">
        <v>236</v>
      </c>
      <c r="H12" s="46">
        <v>441</v>
      </c>
      <c r="I12" s="46">
        <v>214</v>
      </c>
    </row>
    <row r="13" spans="1:9" ht="15" thickBot="1">
      <c r="A13" s="44" t="s">
        <v>227</v>
      </c>
      <c r="B13" s="48">
        <f t="shared" si="1"/>
        <v>4918</v>
      </c>
      <c r="C13" s="48">
        <v>766</v>
      </c>
      <c r="D13" s="48">
        <v>960</v>
      </c>
      <c r="E13" s="48">
        <v>763</v>
      </c>
      <c r="F13" s="48">
        <v>539</v>
      </c>
      <c r="G13" s="48">
        <v>389</v>
      </c>
      <c r="H13" s="48">
        <v>802</v>
      </c>
      <c r="I13" s="48">
        <v>699</v>
      </c>
    </row>
    <row r="14" spans="1:9" ht="15" thickBot="1">
      <c r="A14" s="71" t="s">
        <v>27</v>
      </c>
      <c r="B14" s="46">
        <f t="shared" si="1"/>
        <v>1446</v>
      </c>
      <c r="C14" s="46">
        <v>122</v>
      </c>
      <c r="D14" s="46">
        <v>257</v>
      </c>
      <c r="E14" s="46">
        <v>296</v>
      </c>
      <c r="F14" s="46">
        <v>243</v>
      </c>
      <c r="G14" s="46">
        <v>162</v>
      </c>
      <c r="H14" s="46">
        <v>264</v>
      </c>
      <c r="I14" s="46">
        <v>102</v>
      </c>
    </row>
    <row r="15" spans="1:9" ht="15" thickBot="1">
      <c r="A15" s="70" t="s">
        <v>4</v>
      </c>
      <c r="B15" s="48">
        <f t="shared" si="1"/>
        <v>9647</v>
      </c>
      <c r="C15" s="48">
        <v>2408</v>
      </c>
      <c r="D15" s="48">
        <v>1957</v>
      </c>
      <c r="E15" s="48">
        <v>1272</v>
      </c>
      <c r="F15" s="48">
        <v>844</v>
      </c>
      <c r="G15" s="48">
        <v>451</v>
      </c>
      <c r="H15" s="48">
        <v>924</v>
      </c>
      <c r="I15" s="48">
        <v>1791</v>
      </c>
    </row>
    <row r="16" spans="1:9" ht="15" thickBot="1">
      <c r="A16" s="56"/>
      <c r="B16" s="355" t="s">
        <v>95</v>
      </c>
      <c r="C16" s="355"/>
      <c r="D16" s="355"/>
      <c r="E16" s="355"/>
      <c r="F16" s="355"/>
      <c r="G16" s="355"/>
      <c r="H16" s="355"/>
      <c r="I16" s="355"/>
    </row>
    <row r="17" spans="1:9" s="30" customFormat="1" ht="15" thickBot="1">
      <c r="A17" s="94" t="s">
        <v>2</v>
      </c>
      <c r="B17" s="46">
        <f>B8*100/$B8</f>
        <v>100</v>
      </c>
      <c r="C17" s="73">
        <f t="shared" ref="C17:I17" si="2">C8*100/$B8</f>
        <v>12.511001906997214</v>
      </c>
      <c r="D17" s="73">
        <f t="shared" si="2"/>
        <v>19.863943083467802</v>
      </c>
      <c r="E17" s="73">
        <f t="shared" si="2"/>
        <v>19.192826756637817</v>
      </c>
      <c r="F17" s="73">
        <f t="shared" si="2"/>
        <v>15.243142144638403</v>
      </c>
      <c r="G17" s="73">
        <f t="shared" si="2"/>
        <v>8.4989731553469277</v>
      </c>
      <c r="H17" s="73">
        <f t="shared" si="2"/>
        <v>11.570338858735514</v>
      </c>
      <c r="I17" s="73">
        <f t="shared" si="2"/>
        <v>13.119774094176323</v>
      </c>
    </row>
    <row r="18" spans="1:9" ht="15" thickBot="1">
      <c r="A18" s="70" t="s">
        <v>3</v>
      </c>
      <c r="B18" s="48">
        <f t="shared" ref="B18:I24" si="3">B9*100/$B9</f>
        <v>100</v>
      </c>
      <c r="C18" s="74">
        <f t="shared" si="3"/>
        <v>9.2713762892314513</v>
      </c>
      <c r="D18" s="74">
        <f t="shared" si="3"/>
        <v>17.943883775091493</v>
      </c>
      <c r="E18" s="74">
        <f t="shared" si="3"/>
        <v>17.417101031385162</v>
      </c>
      <c r="F18" s="74">
        <f t="shared" si="3"/>
        <v>15.953199512032826</v>
      </c>
      <c r="G18" s="74">
        <f t="shared" si="3"/>
        <v>9.4931795497393807</v>
      </c>
      <c r="H18" s="74">
        <f t="shared" si="3"/>
        <v>13.502273483420206</v>
      </c>
      <c r="I18" s="74">
        <f>I9*100/$B9</f>
        <v>16.418986359099478</v>
      </c>
    </row>
    <row r="19" spans="1:9" ht="15" thickBot="1">
      <c r="A19" s="43" t="s">
        <v>39</v>
      </c>
      <c r="B19" s="46">
        <f t="shared" si="3"/>
        <v>100</v>
      </c>
      <c r="C19" s="73">
        <f t="shared" si="3"/>
        <v>10.405887087501437</v>
      </c>
      <c r="D19" s="73">
        <f t="shared" si="3"/>
        <v>21.90410486374612</v>
      </c>
      <c r="E19" s="73">
        <f t="shared" si="3"/>
        <v>22.502012188110843</v>
      </c>
      <c r="F19" s="73">
        <f t="shared" si="3"/>
        <v>16.787397953317235</v>
      </c>
      <c r="G19" s="73">
        <f t="shared" si="3"/>
        <v>9.3020581809819483</v>
      </c>
      <c r="H19" s="73">
        <f t="shared" si="3"/>
        <v>8.9916063010233422</v>
      </c>
      <c r="I19" s="73">
        <f t="shared" si="3"/>
        <v>10.106933425319076</v>
      </c>
    </row>
    <row r="20" spans="1:9" ht="15" thickBot="1">
      <c r="A20" s="44" t="s">
        <v>225</v>
      </c>
      <c r="B20" s="48">
        <f t="shared" si="3"/>
        <v>100</v>
      </c>
      <c r="C20" s="74">
        <f t="shared" si="3"/>
        <v>7.9615795090715045</v>
      </c>
      <c r="D20" s="74">
        <f t="shared" si="3"/>
        <v>22.315901814300961</v>
      </c>
      <c r="E20" s="74">
        <f t="shared" si="3"/>
        <v>27.43863393810032</v>
      </c>
      <c r="F20" s="74">
        <f t="shared" si="3"/>
        <v>20.437566702241195</v>
      </c>
      <c r="G20" s="74">
        <f t="shared" si="3"/>
        <v>9.3489861259338305</v>
      </c>
      <c r="H20" s="74">
        <f t="shared" si="3"/>
        <v>7.0651013874066173</v>
      </c>
      <c r="I20" s="74">
        <f t="shared" si="3"/>
        <v>5.432230522945571</v>
      </c>
    </row>
    <row r="21" spans="1:9" ht="15" thickBot="1">
      <c r="A21" s="43" t="s">
        <v>26</v>
      </c>
      <c r="B21" s="46">
        <f t="shared" si="3"/>
        <v>100</v>
      </c>
      <c r="C21" s="73">
        <f t="shared" si="3"/>
        <v>8.4158415841584162</v>
      </c>
      <c r="D21" s="73">
        <f t="shared" si="3"/>
        <v>17.615511551155116</v>
      </c>
      <c r="E21" s="73">
        <f t="shared" si="3"/>
        <v>19.265676567656765</v>
      </c>
      <c r="F21" s="73">
        <f t="shared" si="3"/>
        <v>17.945544554455445</v>
      </c>
      <c r="G21" s="73">
        <f t="shared" si="3"/>
        <v>9.7359735973597363</v>
      </c>
      <c r="H21" s="73">
        <f t="shared" si="3"/>
        <v>18.193069306930692</v>
      </c>
      <c r="I21" s="73">
        <f t="shared" si="3"/>
        <v>8.8283828382838276</v>
      </c>
    </row>
    <row r="22" spans="1:9" ht="15" thickBot="1">
      <c r="A22" s="44" t="s">
        <v>227</v>
      </c>
      <c r="B22" s="48">
        <f t="shared" si="3"/>
        <v>100</v>
      </c>
      <c r="C22" s="74">
        <f t="shared" si="3"/>
        <v>15.57543716958113</v>
      </c>
      <c r="D22" s="74">
        <f t="shared" si="3"/>
        <v>19.520130134200894</v>
      </c>
      <c r="E22" s="74">
        <f t="shared" si="3"/>
        <v>15.514436762911753</v>
      </c>
      <c r="F22" s="74">
        <f t="shared" si="3"/>
        <v>10.95973973159821</v>
      </c>
      <c r="G22" s="74">
        <f t="shared" si="3"/>
        <v>7.9097193981293206</v>
      </c>
      <c r="H22" s="74">
        <f t="shared" si="3"/>
        <v>16.307442049613663</v>
      </c>
      <c r="I22" s="74">
        <f t="shared" si="3"/>
        <v>14.213094753965027</v>
      </c>
    </row>
    <row r="23" spans="1:9" ht="15" thickBot="1">
      <c r="A23" s="71" t="s">
        <v>27</v>
      </c>
      <c r="B23" s="46">
        <f t="shared" si="3"/>
        <v>100</v>
      </c>
      <c r="C23" s="73">
        <f t="shared" si="3"/>
        <v>8.4370677731673585</v>
      </c>
      <c r="D23" s="73">
        <f t="shared" si="3"/>
        <v>17.7731673582296</v>
      </c>
      <c r="E23" s="73">
        <f t="shared" si="3"/>
        <v>20.470262793914245</v>
      </c>
      <c r="F23" s="73">
        <f t="shared" si="3"/>
        <v>16.804979253112034</v>
      </c>
      <c r="G23" s="73">
        <f t="shared" si="3"/>
        <v>11.203319502074688</v>
      </c>
      <c r="H23" s="73">
        <f t="shared" si="3"/>
        <v>18.257261410788381</v>
      </c>
      <c r="I23" s="73">
        <f t="shared" si="3"/>
        <v>7.0539419087136928</v>
      </c>
    </row>
    <row r="24" spans="1:9" ht="15" thickBot="1">
      <c r="A24" s="70" t="s">
        <v>4</v>
      </c>
      <c r="B24" s="48">
        <f t="shared" si="3"/>
        <v>100</v>
      </c>
      <c r="C24" s="74">
        <f t="shared" si="3"/>
        <v>24.961127811754949</v>
      </c>
      <c r="D24" s="74">
        <f t="shared" si="3"/>
        <v>20.286099305483571</v>
      </c>
      <c r="E24" s="74">
        <f t="shared" si="3"/>
        <v>13.185446252721054</v>
      </c>
      <c r="F24" s="74">
        <f t="shared" si="3"/>
        <v>8.7488338343526486</v>
      </c>
      <c r="G24" s="74">
        <f t="shared" si="3"/>
        <v>4.6750285062713797</v>
      </c>
      <c r="H24" s="74">
        <f t="shared" si="3"/>
        <v>9.5781071835803875</v>
      </c>
      <c r="I24" s="74">
        <f t="shared" si="3"/>
        <v>18.565357105836011</v>
      </c>
    </row>
    <row r="25" spans="1:9">
      <c r="A25" s="369" t="s">
        <v>251</v>
      </c>
      <c r="B25" s="369"/>
      <c r="C25" s="369"/>
      <c r="D25" s="369"/>
      <c r="E25" s="369"/>
      <c r="F25" s="369"/>
      <c r="G25" s="369"/>
      <c r="H25" s="369"/>
      <c r="I25" s="369"/>
    </row>
    <row r="26" spans="1:9">
      <c r="A26" s="370"/>
      <c r="B26" s="370"/>
      <c r="C26" s="370"/>
      <c r="D26" s="370"/>
      <c r="E26" s="370"/>
      <c r="F26" s="370"/>
      <c r="G26" s="370"/>
      <c r="H26" s="370"/>
      <c r="I26" s="370"/>
    </row>
  </sheetData>
  <mergeCells count="7">
    <mergeCell ref="A25:I26"/>
    <mergeCell ref="A5:A6"/>
    <mergeCell ref="B5:B6"/>
    <mergeCell ref="B7:I7"/>
    <mergeCell ref="B16:I16"/>
    <mergeCell ref="C5:H5"/>
    <mergeCell ref="I5:I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15" customFormat="1" ht="20.149999999999999" customHeight="1">
      <c r="A1" s="35" t="s">
        <v>0</v>
      </c>
      <c r="C1" s="40"/>
      <c r="D1" s="40"/>
      <c r="E1" s="40"/>
      <c r="F1" s="40"/>
      <c r="L1" s="40"/>
    </row>
    <row r="2" spans="1:12" s="64" customFormat="1" ht="14.5" customHeight="1">
      <c r="A2" s="126"/>
    </row>
    <row r="3" spans="1:12" s="4" customFormat="1" ht="14.5" customHeight="1">
      <c r="A3" s="54" t="s">
        <v>186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 ht="14.5" customHeight="1">
      <c r="A6" s="52"/>
      <c r="B6" s="336" t="s">
        <v>1</v>
      </c>
      <c r="C6" s="336"/>
      <c r="D6" s="336"/>
      <c r="E6" s="336"/>
      <c r="F6" s="336"/>
      <c r="G6" s="336"/>
      <c r="H6" s="336"/>
      <c r="I6" s="336"/>
      <c r="J6" s="336"/>
      <c r="K6" s="336"/>
      <c r="L6" s="179"/>
    </row>
    <row r="7" spans="1:12" ht="14.5" customHeight="1">
      <c r="A7" s="7" t="s">
        <v>10</v>
      </c>
      <c r="B7" s="19">
        <f t="shared" ref="B7:K7" si="0">SUM(B9:B18,B20:B25)</f>
        <v>48201</v>
      </c>
      <c r="C7" s="19">
        <f t="shared" si="0"/>
        <v>48652</v>
      </c>
      <c r="D7" s="19">
        <f t="shared" si="0"/>
        <v>49736</v>
      </c>
      <c r="E7" s="19">
        <f t="shared" si="0"/>
        <v>50299</v>
      </c>
      <c r="F7" s="19">
        <f t="shared" si="0"/>
        <v>50849</v>
      </c>
      <c r="G7" s="19">
        <f t="shared" si="0"/>
        <v>51484</v>
      </c>
      <c r="H7" s="19">
        <f t="shared" si="0"/>
        <v>51944</v>
      </c>
      <c r="I7" s="19">
        <f t="shared" si="0"/>
        <v>52484</v>
      </c>
      <c r="J7" s="19">
        <f t="shared" si="0"/>
        <v>53415</v>
      </c>
      <c r="K7" s="19">
        <f t="shared" si="0"/>
        <v>54536</v>
      </c>
      <c r="L7" s="154">
        <f>K7-B7</f>
        <v>6335</v>
      </c>
    </row>
    <row r="8" spans="1:12" ht="14.5" customHeight="1">
      <c r="A8" s="44" t="s">
        <v>30</v>
      </c>
      <c r="B8" s="21">
        <f t="shared" ref="B8:K8" si="1">SUM(B9:B18)</f>
        <v>38149</v>
      </c>
      <c r="C8" s="21">
        <f t="shared" si="1"/>
        <v>38520</v>
      </c>
      <c r="D8" s="21">
        <f t="shared" si="1"/>
        <v>39512</v>
      </c>
      <c r="E8" s="21">
        <f t="shared" si="1"/>
        <v>39931</v>
      </c>
      <c r="F8" s="21">
        <f t="shared" si="1"/>
        <v>40378</v>
      </c>
      <c r="G8" s="21">
        <f t="shared" si="1"/>
        <v>40881</v>
      </c>
      <c r="H8" s="21">
        <f t="shared" si="1"/>
        <v>41182</v>
      </c>
      <c r="I8" s="21">
        <f t="shared" si="1"/>
        <v>41585</v>
      </c>
      <c r="J8" s="21">
        <f t="shared" si="1"/>
        <v>42328</v>
      </c>
      <c r="K8" s="21">
        <f t="shared" si="1"/>
        <v>43289</v>
      </c>
      <c r="L8" s="155">
        <f t="shared" ref="L8:L25" si="2">K8-B8</f>
        <v>5140</v>
      </c>
    </row>
    <row r="9" spans="1:12" s="15" customFormat="1" ht="14.5" customHeight="1">
      <c r="A9" s="68" t="s">
        <v>11</v>
      </c>
      <c r="B9" s="19">
        <v>1604</v>
      </c>
      <c r="C9" s="19">
        <v>1639</v>
      </c>
      <c r="D9" s="19">
        <v>1636</v>
      </c>
      <c r="E9" s="19">
        <v>1640</v>
      </c>
      <c r="F9" s="19">
        <v>1629</v>
      </c>
      <c r="G9" s="19">
        <v>1681</v>
      </c>
      <c r="H9" s="19">
        <v>1702</v>
      </c>
      <c r="I9" s="19">
        <v>1722</v>
      </c>
      <c r="J9" s="19">
        <v>1723</v>
      </c>
      <c r="K9" s="19">
        <v>1765</v>
      </c>
      <c r="L9" s="154">
        <f t="shared" si="2"/>
        <v>161</v>
      </c>
    </row>
    <row r="10" spans="1:12" s="15" customFormat="1" ht="14.5" customHeight="1">
      <c r="A10" s="69" t="s">
        <v>12</v>
      </c>
      <c r="B10" s="21">
        <v>929</v>
      </c>
      <c r="C10" s="21">
        <v>944</v>
      </c>
      <c r="D10" s="21">
        <v>968</v>
      </c>
      <c r="E10" s="21">
        <v>990</v>
      </c>
      <c r="F10" s="21">
        <v>1029</v>
      </c>
      <c r="G10" s="21">
        <v>1054</v>
      </c>
      <c r="H10" s="21">
        <v>1088</v>
      </c>
      <c r="I10" s="21">
        <v>1093</v>
      </c>
      <c r="J10" s="21">
        <v>1034</v>
      </c>
      <c r="K10" s="21">
        <v>1048</v>
      </c>
      <c r="L10" s="155">
        <f t="shared" si="2"/>
        <v>119</v>
      </c>
    </row>
    <row r="11" spans="1:12" s="15" customFormat="1" ht="14.5" customHeight="1">
      <c r="A11" s="68" t="s">
        <v>13</v>
      </c>
      <c r="B11" s="19">
        <v>4156</v>
      </c>
      <c r="C11" s="19">
        <v>4264</v>
      </c>
      <c r="D11" s="19">
        <v>4330</v>
      </c>
      <c r="E11" s="19">
        <v>4497</v>
      </c>
      <c r="F11" s="19">
        <v>4588</v>
      </c>
      <c r="G11" s="19">
        <v>4687</v>
      </c>
      <c r="H11" s="19">
        <v>4780</v>
      </c>
      <c r="I11" s="19">
        <v>4843</v>
      </c>
      <c r="J11" s="19">
        <v>4967</v>
      </c>
      <c r="K11" s="19">
        <v>5119</v>
      </c>
      <c r="L11" s="154">
        <f t="shared" si="2"/>
        <v>963</v>
      </c>
    </row>
    <row r="12" spans="1:12" s="15" customFormat="1" ht="14.5" customHeight="1">
      <c r="A12" s="69" t="s">
        <v>14</v>
      </c>
      <c r="B12" s="21">
        <v>405</v>
      </c>
      <c r="C12" s="21">
        <v>403</v>
      </c>
      <c r="D12" s="21">
        <v>416</v>
      </c>
      <c r="E12" s="21">
        <v>410</v>
      </c>
      <c r="F12" s="21">
        <v>417</v>
      </c>
      <c r="G12" s="21">
        <v>428</v>
      </c>
      <c r="H12" s="21">
        <v>425</v>
      </c>
      <c r="I12" s="21">
        <v>430</v>
      </c>
      <c r="J12" s="21">
        <v>439</v>
      </c>
      <c r="K12" s="21">
        <v>435</v>
      </c>
      <c r="L12" s="155">
        <f t="shared" si="2"/>
        <v>30</v>
      </c>
    </row>
    <row r="13" spans="1:12" s="15" customFormat="1" ht="14.5" customHeight="1">
      <c r="A13" s="68" t="s">
        <v>15</v>
      </c>
      <c r="B13" s="19">
        <v>9561</v>
      </c>
      <c r="C13" s="19">
        <v>9264</v>
      </c>
      <c r="D13" s="19">
        <v>9746</v>
      </c>
      <c r="E13" s="19">
        <v>9583</v>
      </c>
      <c r="F13" s="19">
        <v>9505</v>
      </c>
      <c r="G13" s="19">
        <v>9486</v>
      </c>
      <c r="H13" s="19">
        <v>9381</v>
      </c>
      <c r="I13" s="19">
        <v>9384</v>
      </c>
      <c r="J13" s="19">
        <v>9470</v>
      </c>
      <c r="K13" s="19">
        <v>9876</v>
      </c>
      <c r="L13" s="154">
        <f t="shared" si="2"/>
        <v>315</v>
      </c>
    </row>
    <row r="14" spans="1:12" s="15" customFormat="1" ht="14.5" customHeight="1">
      <c r="A14" s="69" t="s">
        <v>16</v>
      </c>
      <c r="B14" s="21">
        <v>3668</v>
      </c>
      <c r="C14" s="21">
        <v>3763</v>
      </c>
      <c r="D14" s="21">
        <v>3799</v>
      </c>
      <c r="E14" s="21">
        <v>3849</v>
      </c>
      <c r="F14" s="21">
        <v>3929</v>
      </c>
      <c r="G14" s="21">
        <v>3950</v>
      </c>
      <c r="H14" s="21">
        <v>4004</v>
      </c>
      <c r="I14" s="21">
        <v>4044</v>
      </c>
      <c r="J14" s="21">
        <v>4129</v>
      </c>
      <c r="K14" s="21">
        <v>4193</v>
      </c>
      <c r="L14" s="155">
        <f t="shared" si="2"/>
        <v>525</v>
      </c>
    </row>
    <row r="15" spans="1:12" s="15" customFormat="1" ht="14.5" customHeight="1">
      <c r="A15" s="68" t="s">
        <v>17</v>
      </c>
      <c r="B15" s="19">
        <v>2348</v>
      </c>
      <c r="C15" s="19">
        <v>2349</v>
      </c>
      <c r="D15" s="19">
        <v>2414</v>
      </c>
      <c r="E15" s="19">
        <v>2417</v>
      </c>
      <c r="F15" s="19">
        <v>2418</v>
      </c>
      <c r="G15" s="19">
        <v>2429</v>
      </c>
      <c r="H15" s="19">
        <v>2445</v>
      </c>
      <c r="I15" s="19">
        <v>2446</v>
      </c>
      <c r="J15" s="19">
        <v>2472</v>
      </c>
      <c r="K15" s="19">
        <v>2495</v>
      </c>
      <c r="L15" s="154">
        <f t="shared" si="2"/>
        <v>147</v>
      </c>
    </row>
    <row r="16" spans="1:12" s="15" customFormat="1" ht="14.5" customHeight="1">
      <c r="A16" s="69" t="s">
        <v>18</v>
      </c>
      <c r="B16" s="21">
        <v>7661</v>
      </c>
      <c r="C16" s="21">
        <v>7703</v>
      </c>
      <c r="D16" s="21">
        <v>7833</v>
      </c>
      <c r="E16" s="21">
        <v>8004</v>
      </c>
      <c r="F16" s="21">
        <v>8153</v>
      </c>
      <c r="G16" s="21">
        <v>8244</v>
      </c>
      <c r="H16" s="21">
        <v>8289</v>
      </c>
      <c r="I16" s="21">
        <v>8401</v>
      </c>
      <c r="J16" s="21">
        <v>8625</v>
      </c>
      <c r="K16" s="21">
        <v>8710</v>
      </c>
      <c r="L16" s="155">
        <f t="shared" si="2"/>
        <v>1049</v>
      </c>
    </row>
    <row r="17" spans="1:12" s="15" customFormat="1" ht="14.5" customHeight="1">
      <c r="A17" s="68" t="s">
        <v>19</v>
      </c>
      <c r="B17" s="19">
        <v>7324</v>
      </c>
      <c r="C17" s="19">
        <v>7708</v>
      </c>
      <c r="D17" s="19">
        <v>7897</v>
      </c>
      <c r="E17" s="19">
        <v>8068</v>
      </c>
      <c r="F17" s="19">
        <v>8242</v>
      </c>
      <c r="G17" s="19">
        <v>8453</v>
      </c>
      <c r="H17" s="19">
        <v>8605</v>
      </c>
      <c r="I17" s="19">
        <v>8749</v>
      </c>
      <c r="J17" s="19">
        <v>8989</v>
      </c>
      <c r="K17" s="19">
        <v>9166</v>
      </c>
      <c r="L17" s="154">
        <f t="shared" si="2"/>
        <v>1842</v>
      </c>
    </row>
    <row r="18" spans="1:12" s="15" customFormat="1" ht="14.5" customHeight="1">
      <c r="A18" s="69" t="s">
        <v>20</v>
      </c>
      <c r="B18" s="21">
        <v>493</v>
      </c>
      <c r="C18" s="21">
        <v>483</v>
      </c>
      <c r="D18" s="21">
        <v>473</v>
      </c>
      <c r="E18" s="21">
        <v>473</v>
      </c>
      <c r="F18" s="21">
        <v>468</v>
      </c>
      <c r="G18" s="21">
        <v>469</v>
      </c>
      <c r="H18" s="21">
        <v>463</v>
      </c>
      <c r="I18" s="21">
        <v>473</v>
      </c>
      <c r="J18" s="21">
        <v>480</v>
      </c>
      <c r="K18" s="21">
        <v>482</v>
      </c>
      <c r="L18" s="155">
        <f t="shared" si="2"/>
        <v>-11</v>
      </c>
    </row>
    <row r="19" spans="1:12" ht="14.5" customHeight="1">
      <c r="A19" s="43" t="s">
        <v>31</v>
      </c>
      <c r="B19" s="19">
        <f>SUM(B20:B25)</f>
        <v>10052</v>
      </c>
      <c r="C19" s="19">
        <f t="shared" ref="C19:K19" si="3">SUM(C20:C25)</f>
        <v>10132</v>
      </c>
      <c r="D19" s="19">
        <f t="shared" si="3"/>
        <v>10224</v>
      </c>
      <c r="E19" s="19">
        <f t="shared" si="3"/>
        <v>10368</v>
      </c>
      <c r="F19" s="19">
        <f t="shared" si="3"/>
        <v>10471</v>
      </c>
      <c r="G19" s="19">
        <f t="shared" si="3"/>
        <v>10603</v>
      </c>
      <c r="H19" s="19">
        <f t="shared" si="3"/>
        <v>10762</v>
      </c>
      <c r="I19" s="19">
        <f t="shared" si="3"/>
        <v>10899</v>
      </c>
      <c r="J19" s="19">
        <f t="shared" si="3"/>
        <v>11087</v>
      </c>
      <c r="K19" s="19">
        <f t="shared" si="3"/>
        <v>11247</v>
      </c>
      <c r="L19" s="154">
        <f t="shared" si="2"/>
        <v>1195</v>
      </c>
    </row>
    <row r="20" spans="1:12" s="15" customFormat="1" ht="14.5" customHeight="1">
      <c r="A20" s="69" t="s">
        <v>21</v>
      </c>
      <c r="B20" s="21">
        <v>1712</v>
      </c>
      <c r="C20" s="21">
        <v>1766</v>
      </c>
      <c r="D20" s="21">
        <v>1798</v>
      </c>
      <c r="E20" s="21">
        <v>1859</v>
      </c>
      <c r="F20" s="21">
        <v>1920</v>
      </c>
      <c r="G20" s="21">
        <v>1977</v>
      </c>
      <c r="H20" s="21">
        <v>2052</v>
      </c>
      <c r="I20" s="21">
        <v>2154</v>
      </c>
      <c r="J20" s="21">
        <v>2251</v>
      </c>
      <c r="K20" s="21">
        <v>2356</v>
      </c>
      <c r="L20" s="155">
        <f t="shared" si="2"/>
        <v>644</v>
      </c>
    </row>
    <row r="21" spans="1:12" s="15" customFormat="1" ht="14.5" customHeight="1">
      <c r="A21" s="68" t="s">
        <v>22</v>
      </c>
      <c r="B21" s="19">
        <v>1672</v>
      </c>
      <c r="C21" s="19">
        <v>1700</v>
      </c>
      <c r="D21" s="19">
        <v>1704</v>
      </c>
      <c r="E21" s="19">
        <v>1729</v>
      </c>
      <c r="F21" s="19">
        <v>1749</v>
      </c>
      <c r="G21" s="19">
        <v>1768</v>
      </c>
      <c r="H21" s="19">
        <v>1792</v>
      </c>
      <c r="I21" s="19">
        <v>1810</v>
      </c>
      <c r="J21" s="19">
        <v>1830</v>
      </c>
      <c r="K21" s="19">
        <v>1842</v>
      </c>
      <c r="L21" s="154">
        <f t="shared" si="2"/>
        <v>170</v>
      </c>
    </row>
    <row r="22" spans="1:12" s="15" customFormat="1" ht="14.5" customHeight="1">
      <c r="A22" s="69" t="s">
        <v>32</v>
      </c>
      <c r="B22" s="21">
        <v>1004</v>
      </c>
      <c r="C22" s="21">
        <v>1006</v>
      </c>
      <c r="D22" s="21">
        <v>1007</v>
      </c>
      <c r="E22" s="21">
        <v>1026</v>
      </c>
      <c r="F22" s="21">
        <v>1033</v>
      </c>
      <c r="G22" s="21">
        <v>1040</v>
      </c>
      <c r="H22" s="21">
        <v>1058</v>
      </c>
      <c r="I22" s="21">
        <v>1052</v>
      </c>
      <c r="J22" s="21">
        <v>1059</v>
      </c>
      <c r="K22" s="21">
        <v>1065</v>
      </c>
      <c r="L22" s="155">
        <f t="shared" si="2"/>
        <v>61</v>
      </c>
    </row>
    <row r="23" spans="1:12" s="15" customFormat="1" ht="14.5" customHeight="1">
      <c r="A23" s="68" t="s">
        <v>23</v>
      </c>
      <c r="B23" s="19">
        <v>2622</v>
      </c>
      <c r="C23" s="19">
        <v>2630</v>
      </c>
      <c r="D23" s="19">
        <v>2679</v>
      </c>
      <c r="E23" s="19">
        <v>2713</v>
      </c>
      <c r="F23" s="19">
        <v>2734</v>
      </c>
      <c r="G23" s="19">
        <v>2780</v>
      </c>
      <c r="H23" s="19">
        <v>2800</v>
      </c>
      <c r="I23" s="19">
        <v>2815</v>
      </c>
      <c r="J23" s="19">
        <v>2860</v>
      </c>
      <c r="K23" s="19">
        <v>2894</v>
      </c>
      <c r="L23" s="154">
        <f t="shared" si="2"/>
        <v>272</v>
      </c>
    </row>
    <row r="24" spans="1:12" s="15" customFormat="1" ht="14.5" customHeight="1">
      <c r="A24" s="69" t="s">
        <v>24</v>
      </c>
      <c r="B24" s="21">
        <v>1678</v>
      </c>
      <c r="C24" s="21">
        <v>1681</v>
      </c>
      <c r="D24" s="21">
        <v>1695</v>
      </c>
      <c r="E24" s="21">
        <v>1712</v>
      </c>
      <c r="F24" s="21">
        <v>1715</v>
      </c>
      <c r="G24" s="21">
        <v>1724</v>
      </c>
      <c r="H24" s="21">
        <v>1746</v>
      </c>
      <c r="I24" s="21">
        <v>1751</v>
      </c>
      <c r="J24" s="21">
        <v>1773</v>
      </c>
      <c r="K24" s="21">
        <v>1774</v>
      </c>
      <c r="L24" s="155">
        <f t="shared" si="2"/>
        <v>96</v>
      </c>
    </row>
    <row r="25" spans="1:12" s="15" customFormat="1" ht="14.5" customHeight="1">
      <c r="A25" s="68" t="s">
        <v>25</v>
      </c>
      <c r="B25" s="19">
        <v>1364</v>
      </c>
      <c r="C25" s="19">
        <v>1349</v>
      </c>
      <c r="D25" s="19">
        <v>1341</v>
      </c>
      <c r="E25" s="19">
        <v>1329</v>
      </c>
      <c r="F25" s="19">
        <v>1320</v>
      </c>
      <c r="G25" s="19">
        <v>1314</v>
      </c>
      <c r="H25" s="19">
        <v>1314</v>
      </c>
      <c r="I25" s="19">
        <v>1317</v>
      </c>
      <c r="J25" s="19">
        <v>1314</v>
      </c>
      <c r="K25" s="19">
        <v>1316</v>
      </c>
      <c r="L25" s="154">
        <f t="shared" si="2"/>
        <v>-48</v>
      </c>
    </row>
    <row r="26" spans="1:12" ht="14.5" customHeight="1">
      <c r="A26" s="53"/>
      <c r="B26" s="337" t="s">
        <v>226</v>
      </c>
      <c r="C26" s="337"/>
      <c r="D26" s="337"/>
      <c r="E26" s="337"/>
      <c r="F26" s="337"/>
      <c r="G26" s="337"/>
      <c r="H26" s="337"/>
      <c r="I26" s="337"/>
      <c r="J26" s="337"/>
      <c r="K26" s="337"/>
      <c r="L26" s="165"/>
    </row>
    <row r="27" spans="1:12" ht="14.5" customHeight="1">
      <c r="A27" s="7" t="s">
        <v>10</v>
      </c>
      <c r="B27" s="19">
        <f>B7*100/$B7</f>
        <v>100</v>
      </c>
      <c r="C27" s="19">
        <f t="shared" ref="C27:K27" si="4">C7*100/$B7</f>
        <v>100.9356652351611</v>
      </c>
      <c r="D27" s="19">
        <f t="shared" si="4"/>
        <v>103.18458123275451</v>
      </c>
      <c r="E27" s="19">
        <f t="shared" si="4"/>
        <v>104.3526067923902</v>
      </c>
      <c r="F27" s="19">
        <f t="shared" si="4"/>
        <v>105.49366195722081</v>
      </c>
      <c r="G27" s="19">
        <f t="shared" si="4"/>
        <v>106.8110620111616</v>
      </c>
      <c r="H27" s="19">
        <f t="shared" si="4"/>
        <v>107.76539905811083</v>
      </c>
      <c r="I27" s="19">
        <f t="shared" si="4"/>
        <v>108.88570776539906</v>
      </c>
      <c r="J27" s="19">
        <f t="shared" si="4"/>
        <v>110.81720296259414</v>
      </c>
      <c r="K27" s="19">
        <f t="shared" si="4"/>
        <v>113.14288085309434</v>
      </c>
      <c r="L27" s="154" t="s">
        <v>247</v>
      </c>
    </row>
    <row r="28" spans="1:12" ht="14.5" customHeight="1">
      <c r="A28" s="44" t="s">
        <v>30</v>
      </c>
      <c r="B28" s="21">
        <f t="shared" ref="B28:K28" si="5">B8*100/$B8</f>
        <v>100</v>
      </c>
      <c r="C28" s="21">
        <f t="shared" si="5"/>
        <v>100.97250255576817</v>
      </c>
      <c r="D28" s="21">
        <f t="shared" si="5"/>
        <v>103.57283283965504</v>
      </c>
      <c r="E28" s="21">
        <f t="shared" si="5"/>
        <v>104.67115782851451</v>
      </c>
      <c r="F28" s="21">
        <f t="shared" si="5"/>
        <v>105.84287923667723</v>
      </c>
      <c r="G28" s="21">
        <f t="shared" si="5"/>
        <v>107.16139348344649</v>
      </c>
      <c r="H28" s="21">
        <f t="shared" si="5"/>
        <v>107.95040499095651</v>
      </c>
      <c r="I28" s="21">
        <f t="shared" si="5"/>
        <v>109.00678916878555</v>
      </c>
      <c r="J28" s="21">
        <f t="shared" si="5"/>
        <v>110.9544155810113</v>
      </c>
      <c r="K28" s="21">
        <f t="shared" si="5"/>
        <v>113.47348554352669</v>
      </c>
      <c r="L28" s="155" t="s">
        <v>247</v>
      </c>
    </row>
    <row r="29" spans="1:12" ht="14.5" customHeight="1">
      <c r="A29" s="68" t="s">
        <v>11</v>
      </c>
      <c r="B29" s="19">
        <f t="shared" ref="B29:K29" si="6">B9*100/$B9</f>
        <v>100</v>
      </c>
      <c r="C29" s="19">
        <f t="shared" si="6"/>
        <v>102.18204488778055</v>
      </c>
      <c r="D29" s="19">
        <f t="shared" si="6"/>
        <v>101.99501246882792</v>
      </c>
      <c r="E29" s="19">
        <f t="shared" si="6"/>
        <v>102.24438902743142</v>
      </c>
      <c r="F29" s="19">
        <f t="shared" si="6"/>
        <v>101.55860349127182</v>
      </c>
      <c r="G29" s="19">
        <f t="shared" si="6"/>
        <v>104.80049875311721</v>
      </c>
      <c r="H29" s="19">
        <f t="shared" si="6"/>
        <v>106.10972568578553</v>
      </c>
      <c r="I29" s="19">
        <f t="shared" si="6"/>
        <v>107.356608478803</v>
      </c>
      <c r="J29" s="19">
        <f t="shared" si="6"/>
        <v>107.41895261845387</v>
      </c>
      <c r="K29" s="19">
        <f t="shared" si="6"/>
        <v>110.03740648379052</v>
      </c>
      <c r="L29" s="154" t="s">
        <v>247</v>
      </c>
    </row>
    <row r="30" spans="1:12" ht="14.5" customHeight="1">
      <c r="A30" s="69" t="s">
        <v>12</v>
      </c>
      <c r="B30" s="21">
        <f t="shared" ref="B30:K30" si="7">B10*100/$B10</f>
        <v>100</v>
      </c>
      <c r="C30" s="21">
        <f t="shared" si="7"/>
        <v>101.61463939720129</v>
      </c>
      <c r="D30" s="21">
        <f t="shared" si="7"/>
        <v>104.19806243272336</v>
      </c>
      <c r="E30" s="21">
        <f t="shared" si="7"/>
        <v>106.56620021528525</v>
      </c>
      <c r="F30" s="21">
        <f t="shared" si="7"/>
        <v>110.76426264800861</v>
      </c>
      <c r="G30" s="21">
        <f t="shared" si="7"/>
        <v>113.45532831001077</v>
      </c>
      <c r="H30" s="21">
        <f t="shared" si="7"/>
        <v>117.11517761033369</v>
      </c>
      <c r="I30" s="21">
        <f t="shared" si="7"/>
        <v>117.65339074273412</v>
      </c>
      <c r="J30" s="21">
        <f t="shared" si="7"/>
        <v>111.30247578040904</v>
      </c>
      <c r="K30" s="21">
        <f t="shared" si="7"/>
        <v>112.80947255113024</v>
      </c>
      <c r="L30" s="155" t="s">
        <v>247</v>
      </c>
    </row>
    <row r="31" spans="1:12" ht="14.5" customHeight="1">
      <c r="A31" s="68" t="s">
        <v>13</v>
      </c>
      <c r="B31" s="19">
        <f t="shared" ref="B31:K31" si="8">B11*100/$B11</f>
        <v>100</v>
      </c>
      <c r="C31" s="19">
        <f t="shared" si="8"/>
        <v>102.59865255052935</v>
      </c>
      <c r="D31" s="19">
        <f t="shared" si="8"/>
        <v>104.18671799807507</v>
      </c>
      <c r="E31" s="19">
        <f t="shared" si="8"/>
        <v>108.20500481231954</v>
      </c>
      <c r="F31" s="19">
        <f t="shared" si="8"/>
        <v>110.39461020211742</v>
      </c>
      <c r="G31" s="19">
        <f t="shared" si="8"/>
        <v>112.77670837343599</v>
      </c>
      <c r="H31" s="19">
        <f t="shared" si="8"/>
        <v>115.01443695861406</v>
      </c>
      <c r="I31" s="19">
        <f t="shared" si="8"/>
        <v>116.53031761308951</v>
      </c>
      <c r="J31" s="19">
        <f t="shared" si="8"/>
        <v>119.51395572666026</v>
      </c>
      <c r="K31" s="19">
        <f t="shared" si="8"/>
        <v>123.17131857555341</v>
      </c>
      <c r="L31" s="154" t="s">
        <v>247</v>
      </c>
    </row>
    <row r="32" spans="1:12" ht="14.5" customHeight="1">
      <c r="A32" s="69" t="s">
        <v>14</v>
      </c>
      <c r="B32" s="21">
        <f t="shared" ref="B32:K32" si="9">B12*100/$B12</f>
        <v>100</v>
      </c>
      <c r="C32" s="21">
        <f t="shared" si="9"/>
        <v>99.506172839506178</v>
      </c>
      <c r="D32" s="21">
        <f t="shared" si="9"/>
        <v>102.71604938271605</v>
      </c>
      <c r="E32" s="21">
        <f t="shared" si="9"/>
        <v>101.23456790123457</v>
      </c>
      <c r="F32" s="21">
        <f t="shared" si="9"/>
        <v>102.96296296296296</v>
      </c>
      <c r="G32" s="21">
        <f t="shared" si="9"/>
        <v>105.67901234567901</v>
      </c>
      <c r="H32" s="21">
        <f t="shared" si="9"/>
        <v>104.93827160493827</v>
      </c>
      <c r="I32" s="21">
        <f t="shared" si="9"/>
        <v>106.17283950617283</v>
      </c>
      <c r="J32" s="21">
        <f t="shared" si="9"/>
        <v>108.39506172839506</v>
      </c>
      <c r="K32" s="21">
        <f t="shared" si="9"/>
        <v>107.4074074074074</v>
      </c>
      <c r="L32" s="155" t="s">
        <v>247</v>
      </c>
    </row>
    <row r="33" spans="1:12" ht="14.5" customHeight="1">
      <c r="A33" s="68" t="s">
        <v>15</v>
      </c>
      <c r="B33" s="19">
        <f t="shared" ref="B33:K33" si="10">B13*100/$B13</f>
        <v>100</v>
      </c>
      <c r="C33" s="19">
        <f t="shared" si="10"/>
        <v>96.8936303733919</v>
      </c>
      <c r="D33" s="19">
        <f t="shared" si="10"/>
        <v>101.9349440435101</v>
      </c>
      <c r="E33" s="19">
        <f t="shared" si="10"/>
        <v>100.23010145382283</v>
      </c>
      <c r="F33" s="19">
        <f t="shared" si="10"/>
        <v>99.414287208451</v>
      </c>
      <c r="G33" s="19">
        <f t="shared" si="10"/>
        <v>99.215563225604015</v>
      </c>
      <c r="H33" s="19">
        <f t="shared" si="10"/>
        <v>98.117351741449639</v>
      </c>
      <c r="I33" s="19">
        <f t="shared" si="10"/>
        <v>98.148729212425479</v>
      </c>
      <c r="J33" s="19">
        <f t="shared" si="10"/>
        <v>99.04821671373287</v>
      </c>
      <c r="K33" s="19">
        <f t="shared" si="10"/>
        <v>103.29463445246313</v>
      </c>
      <c r="L33" s="154" t="s">
        <v>247</v>
      </c>
    </row>
    <row r="34" spans="1:12" ht="14.5" customHeight="1">
      <c r="A34" s="69" t="s">
        <v>16</v>
      </c>
      <c r="B34" s="21">
        <f t="shared" ref="B34:K34" si="11">B14*100/$B14</f>
        <v>100</v>
      </c>
      <c r="C34" s="21">
        <f t="shared" si="11"/>
        <v>102.58996728462377</v>
      </c>
      <c r="D34" s="21">
        <f t="shared" si="11"/>
        <v>103.57142857142857</v>
      </c>
      <c r="E34" s="21">
        <f t="shared" si="11"/>
        <v>104.93456924754635</v>
      </c>
      <c r="F34" s="21">
        <f t="shared" si="11"/>
        <v>107.11559432933478</v>
      </c>
      <c r="G34" s="21">
        <f t="shared" si="11"/>
        <v>107.68811341330425</v>
      </c>
      <c r="H34" s="21">
        <f t="shared" si="11"/>
        <v>109.16030534351145</v>
      </c>
      <c r="I34" s="21">
        <f t="shared" si="11"/>
        <v>110.25081788440568</v>
      </c>
      <c r="J34" s="21">
        <f t="shared" si="11"/>
        <v>112.56815703380589</v>
      </c>
      <c r="K34" s="21">
        <f t="shared" si="11"/>
        <v>114.31297709923665</v>
      </c>
      <c r="L34" s="155" t="s">
        <v>247</v>
      </c>
    </row>
    <row r="35" spans="1:12" ht="14.5" customHeight="1">
      <c r="A35" s="68" t="s">
        <v>17</v>
      </c>
      <c r="B35" s="19">
        <f t="shared" ref="B35:K35" si="12">B15*100/$B15</f>
        <v>100</v>
      </c>
      <c r="C35" s="19">
        <f t="shared" si="12"/>
        <v>100.04258943781942</v>
      </c>
      <c r="D35" s="19">
        <f t="shared" si="12"/>
        <v>102.81090289608177</v>
      </c>
      <c r="E35" s="19">
        <f t="shared" si="12"/>
        <v>102.93867120954003</v>
      </c>
      <c r="F35" s="19">
        <f t="shared" si="12"/>
        <v>102.98126064735945</v>
      </c>
      <c r="G35" s="19">
        <f t="shared" si="12"/>
        <v>103.44974446337308</v>
      </c>
      <c r="H35" s="19">
        <f t="shared" si="12"/>
        <v>104.13117546848382</v>
      </c>
      <c r="I35" s="19">
        <f t="shared" si="12"/>
        <v>104.17376490630323</v>
      </c>
      <c r="J35" s="19">
        <f t="shared" si="12"/>
        <v>105.28109028960817</v>
      </c>
      <c r="K35" s="19">
        <f t="shared" si="12"/>
        <v>106.26064735945485</v>
      </c>
      <c r="L35" s="154" t="s">
        <v>247</v>
      </c>
    </row>
    <row r="36" spans="1:12" ht="14.5" customHeight="1">
      <c r="A36" s="69" t="s">
        <v>18</v>
      </c>
      <c r="B36" s="21">
        <f t="shared" ref="B36:K36" si="13">B16*100/$B16</f>
        <v>100</v>
      </c>
      <c r="C36" s="21">
        <f t="shared" si="13"/>
        <v>100.54823130139668</v>
      </c>
      <c r="D36" s="21">
        <f t="shared" si="13"/>
        <v>102.24513771048166</v>
      </c>
      <c r="E36" s="21">
        <f t="shared" si="13"/>
        <v>104.47722229473959</v>
      </c>
      <c r="F36" s="21">
        <f t="shared" si="13"/>
        <v>106.42213810207545</v>
      </c>
      <c r="G36" s="21">
        <f t="shared" si="13"/>
        <v>107.60997258843493</v>
      </c>
      <c r="H36" s="21">
        <f t="shared" si="13"/>
        <v>108.19736326850281</v>
      </c>
      <c r="I36" s="21">
        <f t="shared" si="13"/>
        <v>109.65931340556064</v>
      </c>
      <c r="J36" s="21">
        <f t="shared" si="13"/>
        <v>112.58321367967628</v>
      </c>
      <c r="K36" s="21">
        <f t="shared" si="13"/>
        <v>113.69272940869338</v>
      </c>
      <c r="L36" s="155" t="s">
        <v>247</v>
      </c>
    </row>
    <row r="37" spans="1:12" ht="14.5" customHeight="1">
      <c r="A37" s="68" t="s">
        <v>19</v>
      </c>
      <c r="B37" s="19">
        <f t="shared" ref="B37:K37" si="14">B17*100/$B17</f>
        <v>100</v>
      </c>
      <c r="C37" s="19">
        <f t="shared" si="14"/>
        <v>105.24303659202621</v>
      </c>
      <c r="D37" s="19">
        <f t="shared" si="14"/>
        <v>107.82359366466412</v>
      </c>
      <c r="E37" s="19">
        <f t="shared" si="14"/>
        <v>110.1583833970508</v>
      </c>
      <c r="F37" s="19">
        <f t="shared" si="14"/>
        <v>112.53413435281267</v>
      </c>
      <c r="G37" s="19">
        <f t="shared" si="14"/>
        <v>115.41507373020208</v>
      </c>
      <c r="H37" s="19">
        <f t="shared" si="14"/>
        <v>117.49044238121245</v>
      </c>
      <c r="I37" s="19">
        <f t="shared" si="14"/>
        <v>119.45658110322228</v>
      </c>
      <c r="J37" s="19">
        <f t="shared" si="14"/>
        <v>122.73347897323866</v>
      </c>
      <c r="K37" s="19">
        <f t="shared" si="14"/>
        <v>125.15019115237575</v>
      </c>
      <c r="L37" s="154" t="s">
        <v>247</v>
      </c>
    </row>
    <row r="38" spans="1:12" ht="14.5" customHeight="1">
      <c r="A38" s="69" t="s">
        <v>20</v>
      </c>
      <c r="B38" s="21">
        <f t="shared" ref="B38:K38" si="15">B18*100/$B18</f>
        <v>100</v>
      </c>
      <c r="C38" s="21">
        <f t="shared" si="15"/>
        <v>97.971602434077084</v>
      </c>
      <c r="D38" s="21">
        <f t="shared" si="15"/>
        <v>95.943204868154154</v>
      </c>
      <c r="E38" s="21">
        <f t="shared" si="15"/>
        <v>95.943204868154154</v>
      </c>
      <c r="F38" s="21">
        <f t="shared" si="15"/>
        <v>94.929006085192697</v>
      </c>
      <c r="G38" s="21">
        <f t="shared" si="15"/>
        <v>95.131845841784994</v>
      </c>
      <c r="H38" s="21">
        <f t="shared" si="15"/>
        <v>93.914807302231239</v>
      </c>
      <c r="I38" s="21">
        <f t="shared" si="15"/>
        <v>95.943204868154154</v>
      </c>
      <c r="J38" s="21">
        <f t="shared" si="15"/>
        <v>97.363083164300207</v>
      </c>
      <c r="K38" s="21">
        <f t="shared" si="15"/>
        <v>97.768762677484787</v>
      </c>
      <c r="L38" s="155" t="s">
        <v>247</v>
      </c>
    </row>
    <row r="39" spans="1:12" ht="14.5" customHeight="1">
      <c r="A39" s="43" t="s">
        <v>31</v>
      </c>
      <c r="B39" s="19">
        <f t="shared" ref="B39:K39" si="16">B19*100/$B19</f>
        <v>100</v>
      </c>
      <c r="C39" s="19">
        <f t="shared" si="16"/>
        <v>100.7958615200955</v>
      </c>
      <c r="D39" s="19">
        <f t="shared" si="16"/>
        <v>101.71110226820534</v>
      </c>
      <c r="E39" s="19">
        <f t="shared" si="16"/>
        <v>103.14365300437724</v>
      </c>
      <c r="F39" s="19">
        <f t="shared" si="16"/>
        <v>104.1683247115002</v>
      </c>
      <c r="G39" s="19">
        <f t="shared" si="16"/>
        <v>105.48149621965779</v>
      </c>
      <c r="H39" s="19">
        <f t="shared" si="16"/>
        <v>107.0632709908476</v>
      </c>
      <c r="I39" s="19">
        <f t="shared" si="16"/>
        <v>108.42618384401115</v>
      </c>
      <c r="J39" s="19">
        <f t="shared" si="16"/>
        <v>110.29645841623558</v>
      </c>
      <c r="K39" s="19">
        <f t="shared" si="16"/>
        <v>111.88818145642658</v>
      </c>
      <c r="L39" s="154" t="s">
        <v>247</v>
      </c>
    </row>
    <row r="40" spans="1:12" ht="14.5" customHeight="1">
      <c r="A40" s="69" t="s">
        <v>21</v>
      </c>
      <c r="B40" s="21">
        <f t="shared" ref="B40:K40" si="17">B20*100/$B20</f>
        <v>100</v>
      </c>
      <c r="C40" s="21">
        <f t="shared" si="17"/>
        <v>103.15420560747664</v>
      </c>
      <c r="D40" s="21">
        <f t="shared" si="17"/>
        <v>105.0233644859813</v>
      </c>
      <c r="E40" s="21">
        <f t="shared" si="17"/>
        <v>108.58644859813084</v>
      </c>
      <c r="F40" s="21">
        <f t="shared" si="17"/>
        <v>112.14953271028037</v>
      </c>
      <c r="G40" s="21">
        <f t="shared" si="17"/>
        <v>115.47897196261682</v>
      </c>
      <c r="H40" s="21">
        <f t="shared" si="17"/>
        <v>119.85981308411215</v>
      </c>
      <c r="I40" s="21">
        <f t="shared" si="17"/>
        <v>125.8177570093458</v>
      </c>
      <c r="J40" s="21">
        <f t="shared" si="17"/>
        <v>131.4836448598131</v>
      </c>
      <c r="K40" s="21">
        <f t="shared" si="17"/>
        <v>137.61682242990653</v>
      </c>
      <c r="L40" s="155" t="s">
        <v>247</v>
      </c>
    </row>
    <row r="41" spans="1:12" ht="14.5" customHeight="1">
      <c r="A41" s="68" t="s">
        <v>22</v>
      </c>
      <c r="B41" s="19">
        <f t="shared" ref="B41:K41" si="18">B21*100/$B21</f>
        <v>100</v>
      </c>
      <c r="C41" s="19">
        <f t="shared" si="18"/>
        <v>101.67464114832536</v>
      </c>
      <c r="D41" s="19">
        <f t="shared" si="18"/>
        <v>101.91387559808612</v>
      </c>
      <c r="E41" s="19">
        <f t="shared" si="18"/>
        <v>103.40909090909091</v>
      </c>
      <c r="F41" s="19">
        <f t="shared" si="18"/>
        <v>104.60526315789474</v>
      </c>
      <c r="G41" s="19">
        <f t="shared" si="18"/>
        <v>105.74162679425838</v>
      </c>
      <c r="H41" s="19">
        <f t="shared" si="18"/>
        <v>107.17703349282297</v>
      </c>
      <c r="I41" s="19">
        <f t="shared" si="18"/>
        <v>108.2535885167464</v>
      </c>
      <c r="J41" s="19">
        <f t="shared" si="18"/>
        <v>109.44976076555024</v>
      </c>
      <c r="K41" s="19">
        <f t="shared" si="18"/>
        <v>110.16746411483254</v>
      </c>
      <c r="L41" s="154" t="s">
        <v>247</v>
      </c>
    </row>
    <row r="42" spans="1:12" ht="14.5" customHeight="1">
      <c r="A42" s="69" t="s">
        <v>32</v>
      </c>
      <c r="B42" s="21">
        <f t="shared" ref="B42:K42" si="19">B22*100/$B22</f>
        <v>100</v>
      </c>
      <c r="C42" s="21">
        <f t="shared" si="19"/>
        <v>100.199203187251</v>
      </c>
      <c r="D42" s="21">
        <f t="shared" si="19"/>
        <v>100.29880478087649</v>
      </c>
      <c r="E42" s="21">
        <f t="shared" si="19"/>
        <v>102.19123505976096</v>
      </c>
      <c r="F42" s="21">
        <f t="shared" si="19"/>
        <v>102.88844621513944</v>
      </c>
      <c r="G42" s="21">
        <f t="shared" si="19"/>
        <v>103.58565737051792</v>
      </c>
      <c r="H42" s="21">
        <f t="shared" si="19"/>
        <v>105.37848605577689</v>
      </c>
      <c r="I42" s="21">
        <f t="shared" si="19"/>
        <v>104.7808764940239</v>
      </c>
      <c r="J42" s="21">
        <f t="shared" si="19"/>
        <v>105.4780876494024</v>
      </c>
      <c r="K42" s="21">
        <f t="shared" si="19"/>
        <v>106.07569721115537</v>
      </c>
      <c r="L42" s="155" t="s">
        <v>247</v>
      </c>
    </row>
    <row r="43" spans="1:12" ht="14.5" customHeight="1">
      <c r="A43" s="68" t="s">
        <v>23</v>
      </c>
      <c r="B43" s="19">
        <f t="shared" ref="B43:K43" si="20">B23*100/$B23</f>
        <v>100</v>
      </c>
      <c r="C43" s="19">
        <f t="shared" si="20"/>
        <v>100.30511060259344</v>
      </c>
      <c r="D43" s="19">
        <f t="shared" si="20"/>
        <v>102.17391304347827</v>
      </c>
      <c r="E43" s="19">
        <f t="shared" si="20"/>
        <v>103.47063310450038</v>
      </c>
      <c r="F43" s="19">
        <f t="shared" si="20"/>
        <v>104.27154843630817</v>
      </c>
      <c r="G43" s="19">
        <f t="shared" si="20"/>
        <v>106.02593440122044</v>
      </c>
      <c r="H43" s="19">
        <f t="shared" si="20"/>
        <v>106.78871090770404</v>
      </c>
      <c r="I43" s="19">
        <f t="shared" si="20"/>
        <v>107.36079328756674</v>
      </c>
      <c r="J43" s="19">
        <f t="shared" si="20"/>
        <v>109.07704042715484</v>
      </c>
      <c r="K43" s="19">
        <f t="shared" si="20"/>
        <v>110.37376048817697</v>
      </c>
      <c r="L43" s="154" t="s">
        <v>247</v>
      </c>
    </row>
    <row r="44" spans="1:12" ht="14.5" customHeight="1">
      <c r="A44" s="69" t="s">
        <v>24</v>
      </c>
      <c r="B44" s="21">
        <f t="shared" ref="B44:K44" si="21">B24*100/$B24</f>
        <v>100</v>
      </c>
      <c r="C44" s="21">
        <f t="shared" si="21"/>
        <v>100.17878426698451</v>
      </c>
      <c r="D44" s="21">
        <f t="shared" si="21"/>
        <v>101.01311084624552</v>
      </c>
      <c r="E44" s="21">
        <f t="shared" si="21"/>
        <v>102.02622169249106</v>
      </c>
      <c r="F44" s="21">
        <f t="shared" si="21"/>
        <v>102.20500595947557</v>
      </c>
      <c r="G44" s="21">
        <f t="shared" si="21"/>
        <v>102.74135876042908</v>
      </c>
      <c r="H44" s="21">
        <f t="shared" si="21"/>
        <v>104.05244338498213</v>
      </c>
      <c r="I44" s="21">
        <f t="shared" si="21"/>
        <v>104.35041716328963</v>
      </c>
      <c r="J44" s="21">
        <f t="shared" si="21"/>
        <v>105.66150178784267</v>
      </c>
      <c r="K44" s="21">
        <f t="shared" si="21"/>
        <v>105.72109654350417</v>
      </c>
      <c r="L44" s="155" t="s">
        <v>247</v>
      </c>
    </row>
    <row r="45" spans="1:12" ht="14.5" customHeight="1">
      <c r="A45" s="68" t="s">
        <v>25</v>
      </c>
      <c r="B45" s="19">
        <f t="shared" ref="B45:K45" si="22">B25*100/$B25</f>
        <v>100</v>
      </c>
      <c r="C45" s="19">
        <f t="shared" si="22"/>
        <v>98.90029325513197</v>
      </c>
      <c r="D45" s="19">
        <f t="shared" si="22"/>
        <v>98.313782991202345</v>
      </c>
      <c r="E45" s="19">
        <f t="shared" si="22"/>
        <v>97.434017595307921</v>
      </c>
      <c r="F45" s="19">
        <f t="shared" si="22"/>
        <v>96.774193548387103</v>
      </c>
      <c r="G45" s="19">
        <f t="shared" si="22"/>
        <v>96.334310850439877</v>
      </c>
      <c r="H45" s="19">
        <f t="shared" si="22"/>
        <v>96.334310850439877</v>
      </c>
      <c r="I45" s="19">
        <f t="shared" si="22"/>
        <v>96.554252199413483</v>
      </c>
      <c r="J45" s="19">
        <f t="shared" si="22"/>
        <v>96.334310850439877</v>
      </c>
      <c r="K45" s="19">
        <f t="shared" si="22"/>
        <v>96.480938416422291</v>
      </c>
      <c r="L45" s="154" t="s">
        <v>247</v>
      </c>
    </row>
    <row r="46" spans="1:12" s="64" customFormat="1" ht="20" customHeight="1">
      <c r="A46" s="338" t="s">
        <v>245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F6" sqref="F6"/>
    </sheetView>
  </sheetViews>
  <sheetFormatPr baseColWidth="10" defaultColWidth="10.81640625" defaultRowHeight="14"/>
  <cols>
    <col min="1" max="1" width="14.453125" style="1" customWidth="1"/>
    <col min="2" max="8" width="10.81640625" style="1"/>
    <col min="9" max="9" width="17.26953125" style="1" customWidth="1"/>
    <col min="10" max="16" width="10.81640625" style="1"/>
    <col min="17" max="17" width="17.26953125" style="1" customWidth="1"/>
    <col min="18" max="16384" width="10.81640625" style="1"/>
  </cols>
  <sheetData>
    <row r="1" spans="1:17" s="40" customFormat="1" ht="20.149999999999999" customHeight="1">
      <c r="A1" s="35" t="s">
        <v>0</v>
      </c>
    </row>
    <row r="2" spans="1:17" s="64" customFormat="1" ht="14.5" customHeight="1">
      <c r="A2" s="126"/>
    </row>
    <row r="3" spans="1:17" s="4" customFormat="1" ht="14.5" customHeight="1">
      <c r="A3" s="54" t="s">
        <v>206</v>
      </c>
    </row>
    <row r="4" spans="1:17" s="64" customFormat="1" ht="14.5" customHeight="1" thickBot="1">
      <c r="A4" s="127"/>
    </row>
    <row r="5" spans="1:17" ht="20.149999999999999" customHeight="1" thickBot="1">
      <c r="A5" s="354" t="s">
        <v>57</v>
      </c>
      <c r="B5" s="354" t="s">
        <v>2</v>
      </c>
      <c r="C5" s="354" t="s">
        <v>102</v>
      </c>
      <c r="D5" s="354"/>
      <c r="E5" s="354"/>
      <c r="F5" s="354"/>
      <c r="G5" s="354"/>
      <c r="H5" s="354"/>
      <c r="I5" s="354"/>
      <c r="J5" s="354" t="s">
        <v>2</v>
      </c>
      <c r="K5" s="354" t="s">
        <v>102</v>
      </c>
      <c r="L5" s="354"/>
      <c r="M5" s="354"/>
      <c r="N5" s="354"/>
      <c r="O5" s="354"/>
      <c r="P5" s="354"/>
      <c r="Q5" s="354"/>
    </row>
    <row r="6" spans="1:17" ht="40" customHeight="1" thickBot="1">
      <c r="A6" s="354"/>
      <c r="B6" s="354"/>
      <c r="C6" s="91" t="s">
        <v>103</v>
      </c>
      <c r="D6" s="91" t="s">
        <v>104</v>
      </c>
      <c r="E6" s="91" t="s">
        <v>105</v>
      </c>
      <c r="F6" s="91" t="s">
        <v>106</v>
      </c>
      <c r="G6" s="91" t="s">
        <v>107</v>
      </c>
      <c r="H6" s="93" t="s">
        <v>108</v>
      </c>
      <c r="I6" s="93" t="s">
        <v>109</v>
      </c>
      <c r="J6" s="354"/>
      <c r="K6" s="184" t="s">
        <v>103</v>
      </c>
      <c r="L6" s="184" t="s">
        <v>104</v>
      </c>
      <c r="M6" s="184" t="s">
        <v>105</v>
      </c>
      <c r="N6" s="184" t="s">
        <v>106</v>
      </c>
      <c r="O6" s="184" t="s">
        <v>107</v>
      </c>
      <c r="P6" s="185" t="s">
        <v>108</v>
      </c>
      <c r="Q6" s="185" t="s">
        <v>109</v>
      </c>
    </row>
    <row r="7" spans="1:17" s="199" customFormat="1" ht="15" customHeight="1" thickBot="1">
      <c r="A7" s="198"/>
      <c r="B7" s="374" t="s">
        <v>1</v>
      </c>
      <c r="C7" s="375"/>
      <c r="D7" s="375"/>
      <c r="E7" s="375"/>
      <c r="F7" s="375"/>
      <c r="G7" s="375"/>
      <c r="H7" s="375"/>
      <c r="I7" s="375"/>
      <c r="J7" s="374" t="s">
        <v>183</v>
      </c>
      <c r="K7" s="375"/>
      <c r="L7" s="375"/>
      <c r="M7" s="375"/>
      <c r="N7" s="375"/>
      <c r="O7" s="375"/>
      <c r="P7" s="375"/>
      <c r="Q7" s="375"/>
    </row>
    <row r="8" spans="1:17" ht="15" customHeight="1" thickBot="1">
      <c r="A8" s="56"/>
      <c r="B8" s="377" t="s">
        <v>2</v>
      </c>
      <c r="C8" s="376"/>
      <c r="D8" s="376"/>
      <c r="E8" s="376"/>
      <c r="F8" s="376"/>
      <c r="G8" s="376"/>
      <c r="H8" s="376"/>
      <c r="I8" s="376"/>
      <c r="J8" s="377" t="s">
        <v>2</v>
      </c>
      <c r="K8" s="376"/>
      <c r="L8" s="376"/>
      <c r="M8" s="376"/>
      <c r="N8" s="376"/>
      <c r="O8" s="376"/>
      <c r="P8" s="376"/>
      <c r="Q8" s="376"/>
    </row>
    <row r="9" spans="1:17" ht="14.5" thickBot="1">
      <c r="A9" s="102">
        <v>2011</v>
      </c>
      <c r="B9" s="46">
        <f>SUM(C9:I9)</f>
        <v>51484</v>
      </c>
      <c r="C9" s="46">
        <f>C16+C23+C30+C37+C44+C51+C58</f>
        <v>7592</v>
      </c>
      <c r="D9" s="46">
        <f t="shared" ref="D9:I9" si="0">D16+D23+D30+D37+D44+D51+D58</f>
        <v>10879</v>
      </c>
      <c r="E9" s="46">
        <f t="shared" si="0"/>
        <v>10328</v>
      </c>
      <c r="F9" s="46">
        <f t="shared" si="0"/>
        <v>7690</v>
      </c>
      <c r="G9" s="46">
        <f t="shared" si="0"/>
        <v>3715</v>
      </c>
      <c r="H9" s="46">
        <f t="shared" si="0"/>
        <v>4775</v>
      </c>
      <c r="I9" s="46">
        <f t="shared" si="0"/>
        <v>6505</v>
      </c>
      <c r="J9" s="46">
        <f>B9*100/$B9</f>
        <v>100</v>
      </c>
      <c r="K9" s="73">
        <f t="shared" ref="K9:Q9" si="1">C9*100/$B9</f>
        <v>14.74632895656903</v>
      </c>
      <c r="L9" s="73">
        <f t="shared" si="1"/>
        <v>21.130836764820138</v>
      </c>
      <c r="M9" s="73">
        <f t="shared" si="1"/>
        <v>20.060601351876311</v>
      </c>
      <c r="N9" s="73">
        <f t="shared" si="1"/>
        <v>14.936679356693341</v>
      </c>
      <c r="O9" s="73">
        <f t="shared" si="1"/>
        <v>7.215834045528708</v>
      </c>
      <c r="P9" s="73">
        <f t="shared" si="1"/>
        <v>9.274726128505943</v>
      </c>
      <c r="Q9" s="73">
        <f t="shared" si="1"/>
        <v>12.634993396006527</v>
      </c>
    </row>
    <row r="10" spans="1:17" ht="14.5" thickBot="1">
      <c r="A10" s="100">
        <v>2013</v>
      </c>
      <c r="B10" s="48">
        <f>SUM(C10:I10)</f>
        <v>52484</v>
      </c>
      <c r="C10" s="48">
        <f t="shared" ref="C10:I10" si="2">C17+C24+C31+C38+C45+C52+C59</f>
        <v>6884</v>
      </c>
      <c r="D10" s="48">
        <f t="shared" si="2"/>
        <v>10597</v>
      </c>
      <c r="E10" s="48">
        <f t="shared" si="2"/>
        <v>10249</v>
      </c>
      <c r="F10" s="48">
        <f t="shared" si="2"/>
        <v>7858</v>
      </c>
      <c r="G10" s="48">
        <f t="shared" si="2"/>
        <v>4044</v>
      </c>
      <c r="H10" s="48">
        <f t="shared" si="2"/>
        <v>5279</v>
      </c>
      <c r="I10" s="48">
        <f t="shared" si="2"/>
        <v>7573</v>
      </c>
      <c r="J10" s="48">
        <f>B10*100/$B10</f>
        <v>100</v>
      </c>
      <c r="K10" s="74">
        <f t="shared" ref="K10:Q11" si="3">C10*100/$B10</f>
        <v>13.116378324822803</v>
      </c>
      <c r="L10" s="74">
        <f t="shared" si="3"/>
        <v>20.19091532657572</v>
      </c>
      <c r="M10" s="74">
        <f t="shared" si="3"/>
        <v>19.527856108528315</v>
      </c>
      <c r="N10" s="74">
        <f t="shared" si="3"/>
        <v>14.972181998323299</v>
      </c>
      <c r="O10" s="74">
        <f t="shared" si="3"/>
        <v>7.7052053959301885</v>
      </c>
      <c r="P10" s="74">
        <f t="shared" si="3"/>
        <v>10.058303482966238</v>
      </c>
      <c r="Q10" s="74">
        <f t="shared" si="3"/>
        <v>14.429159362853442</v>
      </c>
    </row>
    <row r="11" spans="1:17" ht="14.5" thickBot="1">
      <c r="A11" s="102">
        <v>2015</v>
      </c>
      <c r="B11" s="46">
        <f>SUM(C11:I11)</f>
        <v>54536</v>
      </c>
      <c r="C11" s="46">
        <f t="shared" ref="C11:I11" si="4">C18+C25+C32+C39+C46+C53+C60</f>
        <v>6823</v>
      </c>
      <c r="D11" s="46">
        <f t="shared" si="4"/>
        <v>10833</v>
      </c>
      <c r="E11" s="46">
        <f t="shared" si="4"/>
        <v>10467</v>
      </c>
      <c r="F11" s="46">
        <f t="shared" si="4"/>
        <v>8313</v>
      </c>
      <c r="G11" s="46">
        <f t="shared" si="4"/>
        <v>4635</v>
      </c>
      <c r="H11" s="46">
        <f t="shared" si="4"/>
        <v>6310</v>
      </c>
      <c r="I11" s="46">
        <f t="shared" si="4"/>
        <v>7155</v>
      </c>
      <c r="J11" s="46">
        <f>B11*100/$B11</f>
        <v>100</v>
      </c>
      <c r="K11" s="73">
        <f t="shared" si="3"/>
        <v>12.511001906997214</v>
      </c>
      <c r="L11" s="73">
        <f t="shared" si="3"/>
        <v>19.863943083467802</v>
      </c>
      <c r="M11" s="73">
        <f t="shared" si="3"/>
        <v>19.192826756637817</v>
      </c>
      <c r="N11" s="73">
        <f t="shared" si="3"/>
        <v>15.243142144638403</v>
      </c>
      <c r="O11" s="73">
        <f t="shared" si="3"/>
        <v>8.4989731553469277</v>
      </c>
      <c r="P11" s="73">
        <f t="shared" si="3"/>
        <v>11.570338858735514</v>
      </c>
      <c r="Q11" s="73">
        <f t="shared" si="3"/>
        <v>13.119774094176323</v>
      </c>
    </row>
    <row r="12" spans="1:17" ht="25" customHeight="1" thickBot="1">
      <c r="A12" s="103" t="s">
        <v>119</v>
      </c>
      <c r="B12" s="104">
        <f>B10-B9</f>
        <v>1000</v>
      </c>
      <c r="C12" s="104">
        <f t="shared" ref="C12:I12" si="5">C10-C9</f>
        <v>-708</v>
      </c>
      <c r="D12" s="104">
        <f t="shared" si="5"/>
        <v>-282</v>
      </c>
      <c r="E12" s="104">
        <f t="shared" si="5"/>
        <v>-79</v>
      </c>
      <c r="F12" s="104">
        <f t="shared" si="5"/>
        <v>168</v>
      </c>
      <c r="G12" s="104">
        <f t="shared" si="5"/>
        <v>329</v>
      </c>
      <c r="H12" s="104">
        <f t="shared" si="5"/>
        <v>504</v>
      </c>
      <c r="I12" s="104">
        <f t="shared" si="5"/>
        <v>1068</v>
      </c>
      <c r="J12" s="238" t="s">
        <v>247</v>
      </c>
      <c r="K12" s="82">
        <f t="shared" ref="K12:Q12" si="6">K10-K9</f>
        <v>-1.6299506317462278</v>
      </c>
      <c r="L12" s="82">
        <f t="shared" si="6"/>
        <v>-0.93992143824441854</v>
      </c>
      <c r="M12" s="82">
        <f t="shared" si="6"/>
        <v>-0.53274524334799622</v>
      </c>
      <c r="N12" s="82">
        <f t="shared" si="6"/>
        <v>3.550264162995731E-2</v>
      </c>
      <c r="O12" s="82">
        <f t="shared" si="6"/>
        <v>0.4893713504014805</v>
      </c>
      <c r="P12" s="82">
        <f t="shared" si="6"/>
        <v>0.78357735446029508</v>
      </c>
      <c r="Q12" s="82">
        <f t="shared" si="6"/>
        <v>1.794165966846915</v>
      </c>
    </row>
    <row r="13" spans="1:17" ht="25" customHeight="1" thickBot="1">
      <c r="A13" s="101" t="s">
        <v>120</v>
      </c>
      <c r="B13" s="81">
        <f>B11-B10</f>
        <v>2052</v>
      </c>
      <c r="C13" s="81">
        <f t="shared" ref="C13:I13" si="7">C11-C10</f>
        <v>-61</v>
      </c>
      <c r="D13" s="81">
        <f t="shared" si="7"/>
        <v>236</v>
      </c>
      <c r="E13" s="81">
        <f t="shared" si="7"/>
        <v>218</v>
      </c>
      <c r="F13" s="81">
        <f t="shared" si="7"/>
        <v>455</v>
      </c>
      <c r="G13" s="81">
        <f t="shared" si="7"/>
        <v>591</v>
      </c>
      <c r="H13" s="81">
        <f t="shared" si="7"/>
        <v>1031</v>
      </c>
      <c r="I13" s="81">
        <f t="shared" si="7"/>
        <v>-418</v>
      </c>
      <c r="J13" s="202" t="s">
        <v>247</v>
      </c>
      <c r="K13" s="110">
        <f t="shared" ref="K13:Q13" si="8">K11-K10</f>
        <v>-0.60537641782558893</v>
      </c>
      <c r="L13" s="110">
        <f t="shared" si="8"/>
        <v>-0.32697224310791739</v>
      </c>
      <c r="M13" s="110">
        <f t="shared" si="8"/>
        <v>-0.33502935189049765</v>
      </c>
      <c r="N13" s="110">
        <f t="shared" si="8"/>
        <v>0.27096014631510457</v>
      </c>
      <c r="O13" s="110">
        <f t="shared" si="8"/>
        <v>0.79376775941673916</v>
      </c>
      <c r="P13" s="110">
        <f t="shared" si="8"/>
        <v>1.5120353757692762</v>
      </c>
      <c r="Q13" s="110">
        <f t="shared" si="8"/>
        <v>-1.3093852686771186</v>
      </c>
    </row>
    <row r="14" spans="1:17" ht="25" customHeight="1" thickBot="1">
      <c r="A14" s="103" t="s">
        <v>73</v>
      </c>
      <c r="B14" s="104">
        <f>B11-B9</f>
        <v>3052</v>
      </c>
      <c r="C14" s="104">
        <f t="shared" ref="C14:I14" si="9">C11-C9</f>
        <v>-769</v>
      </c>
      <c r="D14" s="104">
        <f t="shared" si="9"/>
        <v>-46</v>
      </c>
      <c r="E14" s="104">
        <f t="shared" si="9"/>
        <v>139</v>
      </c>
      <c r="F14" s="104">
        <f t="shared" si="9"/>
        <v>623</v>
      </c>
      <c r="G14" s="104">
        <f t="shared" si="9"/>
        <v>920</v>
      </c>
      <c r="H14" s="104">
        <f t="shared" si="9"/>
        <v>1535</v>
      </c>
      <c r="I14" s="104">
        <f t="shared" si="9"/>
        <v>650</v>
      </c>
      <c r="J14" s="201" t="s">
        <v>247</v>
      </c>
      <c r="K14" s="82">
        <f>K11-K9</f>
        <v>-2.2353270495718167</v>
      </c>
      <c r="L14" s="82">
        <f t="shared" ref="L14:Q14" si="10">L11-L9</f>
        <v>-1.2668936813523359</v>
      </c>
      <c r="M14" s="82">
        <f t="shared" si="10"/>
        <v>-0.86777459523849387</v>
      </c>
      <c r="N14" s="82">
        <f t="shared" si="10"/>
        <v>0.30646278794506188</v>
      </c>
      <c r="O14" s="82">
        <f t="shared" si="10"/>
        <v>1.2831391098182197</v>
      </c>
      <c r="P14" s="82">
        <f t="shared" si="10"/>
        <v>2.2956127302295712</v>
      </c>
      <c r="Q14" s="82">
        <f t="shared" si="10"/>
        <v>0.48478069816979641</v>
      </c>
    </row>
    <row r="15" spans="1:17" ht="15" customHeight="1" thickBot="1">
      <c r="A15" s="56"/>
      <c r="B15" s="372" t="s">
        <v>3</v>
      </c>
      <c r="C15" s="359"/>
      <c r="D15" s="359"/>
      <c r="E15" s="359"/>
      <c r="F15" s="359"/>
      <c r="G15" s="359"/>
      <c r="H15" s="359"/>
      <c r="I15" s="373"/>
      <c r="J15" s="376" t="s">
        <v>3</v>
      </c>
      <c r="K15" s="376"/>
      <c r="L15" s="376"/>
      <c r="M15" s="376"/>
      <c r="N15" s="376"/>
      <c r="O15" s="376"/>
      <c r="P15" s="376"/>
      <c r="Q15" s="376"/>
    </row>
    <row r="16" spans="1:17" ht="14.5" thickBot="1">
      <c r="A16" s="102">
        <v>2011</v>
      </c>
      <c r="B16" s="114">
        <f>SUM(C16:I16)</f>
        <v>17106</v>
      </c>
      <c r="C16" s="114">
        <v>1988</v>
      </c>
      <c r="D16" s="114">
        <v>3416</v>
      </c>
      <c r="E16" s="114">
        <v>3271</v>
      </c>
      <c r="F16" s="114">
        <v>2750</v>
      </c>
      <c r="G16" s="114">
        <v>1431</v>
      </c>
      <c r="H16" s="114">
        <v>1897</v>
      </c>
      <c r="I16" s="114">
        <v>2353</v>
      </c>
      <c r="J16" s="46">
        <f t="shared" ref="J16:Q18" si="11">B16*100/$B16</f>
        <v>100</v>
      </c>
      <c r="K16" s="73">
        <f t="shared" si="11"/>
        <v>11.621653221092014</v>
      </c>
      <c r="L16" s="73">
        <f t="shared" si="11"/>
        <v>19.969601309482051</v>
      </c>
      <c r="M16" s="73">
        <f t="shared" si="11"/>
        <v>19.121945516193147</v>
      </c>
      <c r="N16" s="73">
        <f t="shared" si="11"/>
        <v>16.076230562375773</v>
      </c>
      <c r="O16" s="73">
        <f t="shared" si="11"/>
        <v>8.3654857944580847</v>
      </c>
      <c r="P16" s="73">
        <f t="shared" si="11"/>
        <v>11.089676137027944</v>
      </c>
      <c r="Q16" s="73">
        <f t="shared" si="11"/>
        <v>13.75540745937098</v>
      </c>
    </row>
    <row r="17" spans="1:17" ht="14.5" thickBot="1">
      <c r="A17" s="100">
        <v>2013</v>
      </c>
      <c r="B17" s="48">
        <f>SUM(C17:I17)</f>
        <v>17230</v>
      </c>
      <c r="C17" s="48">
        <v>1778</v>
      </c>
      <c r="D17" s="48">
        <v>3269</v>
      </c>
      <c r="E17" s="48">
        <v>3116</v>
      </c>
      <c r="F17" s="48">
        <v>2823</v>
      </c>
      <c r="G17" s="48">
        <v>1492</v>
      </c>
      <c r="H17" s="48">
        <v>2056</v>
      </c>
      <c r="I17" s="48">
        <v>2696</v>
      </c>
      <c r="J17" s="48">
        <f t="shared" si="11"/>
        <v>100</v>
      </c>
      <c r="K17" s="74">
        <f t="shared" si="11"/>
        <v>10.319210679048172</v>
      </c>
      <c r="L17" s="74">
        <f t="shared" si="11"/>
        <v>18.972721996517702</v>
      </c>
      <c r="M17" s="74">
        <f t="shared" si="11"/>
        <v>18.084735925710969</v>
      </c>
      <c r="N17" s="74">
        <f t="shared" si="11"/>
        <v>16.384213580963436</v>
      </c>
      <c r="O17" s="74">
        <f t="shared" si="11"/>
        <v>8.6593151479976793</v>
      </c>
      <c r="P17" s="74">
        <f t="shared" si="11"/>
        <v>11.932675565873476</v>
      </c>
      <c r="Q17" s="74">
        <f t="shared" si="11"/>
        <v>15.647127103888566</v>
      </c>
    </row>
    <row r="18" spans="1:17" ht="14.5" thickBot="1">
      <c r="A18" s="102">
        <v>2015</v>
      </c>
      <c r="B18" s="46">
        <f>SUM(C18:I18)</f>
        <v>18034</v>
      </c>
      <c r="C18" s="46">
        <v>1672</v>
      </c>
      <c r="D18" s="46">
        <v>3236</v>
      </c>
      <c r="E18" s="46">
        <v>3141</v>
      </c>
      <c r="F18" s="46">
        <v>2877</v>
      </c>
      <c r="G18" s="46">
        <v>1712</v>
      </c>
      <c r="H18" s="46">
        <v>2435</v>
      </c>
      <c r="I18" s="46">
        <v>2961</v>
      </c>
      <c r="J18" s="46">
        <f t="shared" si="11"/>
        <v>100</v>
      </c>
      <c r="K18" s="73">
        <f t="shared" si="11"/>
        <v>9.2713762892314513</v>
      </c>
      <c r="L18" s="73">
        <f t="shared" si="11"/>
        <v>17.943883775091493</v>
      </c>
      <c r="M18" s="73">
        <f t="shared" si="11"/>
        <v>17.417101031385162</v>
      </c>
      <c r="N18" s="73">
        <f t="shared" si="11"/>
        <v>15.953199512032826</v>
      </c>
      <c r="O18" s="73">
        <f t="shared" si="11"/>
        <v>9.4931795497393807</v>
      </c>
      <c r="P18" s="73">
        <f t="shared" si="11"/>
        <v>13.502273483420206</v>
      </c>
      <c r="Q18" s="73">
        <f t="shared" si="11"/>
        <v>16.418986359099478</v>
      </c>
    </row>
    <row r="19" spans="1:17" ht="25" customHeight="1" thickBot="1">
      <c r="A19" s="103" t="s">
        <v>119</v>
      </c>
      <c r="B19" s="104">
        <f>B17-B16</f>
        <v>124</v>
      </c>
      <c r="C19" s="104">
        <f t="shared" ref="C19:I19" si="12">C17-C16</f>
        <v>-210</v>
      </c>
      <c r="D19" s="104">
        <f t="shared" si="12"/>
        <v>-147</v>
      </c>
      <c r="E19" s="104">
        <f t="shared" si="12"/>
        <v>-155</v>
      </c>
      <c r="F19" s="104">
        <f t="shared" si="12"/>
        <v>73</v>
      </c>
      <c r="G19" s="104">
        <f t="shared" si="12"/>
        <v>61</v>
      </c>
      <c r="H19" s="104">
        <f t="shared" si="12"/>
        <v>159</v>
      </c>
      <c r="I19" s="104">
        <f t="shared" si="12"/>
        <v>343</v>
      </c>
      <c r="J19" s="238" t="s">
        <v>247</v>
      </c>
      <c r="K19" s="82">
        <f t="shared" ref="K19:Q19" si="13">K17-K16</f>
        <v>-1.3024425420438419</v>
      </c>
      <c r="L19" s="82">
        <f t="shared" si="13"/>
        <v>-0.9968793129643494</v>
      </c>
      <c r="M19" s="82">
        <f t="shared" si="13"/>
        <v>-1.0372095904821776</v>
      </c>
      <c r="N19" s="82">
        <f t="shared" si="13"/>
        <v>0.30798301858766308</v>
      </c>
      <c r="O19" s="82">
        <f t="shared" si="13"/>
        <v>0.29382935353959461</v>
      </c>
      <c r="P19" s="82">
        <f t="shared" si="13"/>
        <v>0.84299942884553225</v>
      </c>
      <c r="Q19" s="82">
        <f t="shared" si="13"/>
        <v>1.8917196445175861</v>
      </c>
    </row>
    <row r="20" spans="1:17" ht="25" customHeight="1" thickBot="1">
      <c r="A20" s="101" t="s">
        <v>120</v>
      </c>
      <c r="B20" s="81">
        <f>B18-B17</f>
        <v>804</v>
      </c>
      <c r="C20" s="81">
        <f t="shared" ref="C20:I20" si="14">C18-C17</f>
        <v>-106</v>
      </c>
      <c r="D20" s="81">
        <f t="shared" si="14"/>
        <v>-33</v>
      </c>
      <c r="E20" s="81">
        <f t="shared" si="14"/>
        <v>25</v>
      </c>
      <c r="F20" s="81">
        <f t="shared" si="14"/>
        <v>54</v>
      </c>
      <c r="G20" s="81">
        <f t="shared" si="14"/>
        <v>220</v>
      </c>
      <c r="H20" s="81">
        <f t="shared" si="14"/>
        <v>379</v>
      </c>
      <c r="I20" s="81">
        <f t="shared" si="14"/>
        <v>265</v>
      </c>
      <c r="J20" s="202" t="s">
        <v>247</v>
      </c>
      <c r="K20" s="110">
        <f t="shared" ref="K20:Q20" si="15">K18-K17</f>
        <v>-1.0478343898167211</v>
      </c>
      <c r="L20" s="110">
        <f t="shared" si="15"/>
        <v>-1.0288382214262093</v>
      </c>
      <c r="M20" s="110">
        <f t="shared" si="15"/>
        <v>-0.66763489432580769</v>
      </c>
      <c r="N20" s="110">
        <f t="shared" si="15"/>
        <v>-0.43101406893060989</v>
      </c>
      <c r="O20" s="110">
        <f t="shared" si="15"/>
        <v>0.8338644017417014</v>
      </c>
      <c r="P20" s="110">
        <f t="shared" si="15"/>
        <v>1.5695979175467301</v>
      </c>
      <c r="Q20" s="110">
        <f t="shared" si="15"/>
        <v>0.77185925521091114</v>
      </c>
    </row>
    <row r="21" spans="1:17" ht="25" customHeight="1" thickBot="1">
      <c r="A21" s="103" t="s">
        <v>73</v>
      </c>
      <c r="B21" s="104">
        <f>B18-B16</f>
        <v>928</v>
      </c>
      <c r="C21" s="104">
        <f t="shared" ref="C21:I21" si="16">C18-C16</f>
        <v>-316</v>
      </c>
      <c r="D21" s="104">
        <f t="shared" si="16"/>
        <v>-180</v>
      </c>
      <c r="E21" s="104">
        <f t="shared" si="16"/>
        <v>-130</v>
      </c>
      <c r="F21" s="104">
        <f t="shared" si="16"/>
        <v>127</v>
      </c>
      <c r="G21" s="104">
        <f t="shared" si="16"/>
        <v>281</v>
      </c>
      <c r="H21" s="104">
        <f t="shared" si="16"/>
        <v>538</v>
      </c>
      <c r="I21" s="104">
        <f t="shared" si="16"/>
        <v>608</v>
      </c>
      <c r="J21" s="201" t="s">
        <v>247</v>
      </c>
      <c r="K21" s="82">
        <f>K18-K16</f>
        <v>-2.350276931860563</v>
      </c>
      <c r="L21" s="82">
        <f t="shared" ref="L21:Q21" si="17">L18-L16</f>
        <v>-2.0257175343905587</v>
      </c>
      <c r="M21" s="82">
        <f t="shared" si="17"/>
        <v>-1.7048444848079853</v>
      </c>
      <c r="N21" s="82">
        <f t="shared" si="17"/>
        <v>-0.12303105034294681</v>
      </c>
      <c r="O21" s="82">
        <f t="shared" si="17"/>
        <v>1.127693755281296</v>
      </c>
      <c r="P21" s="82">
        <f t="shared" si="17"/>
        <v>2.4125973463922623</v>
      </c>
      <c r="Q21" s="82">
        <f t="shared" si="17"/>
        <v>2.6635788997284973</v>
      </c>
    </row>
    <row r="22" spans="1:17" ht="15" customHeight="1" thickBot="1">
      <c r="A22" s="56"/>
      <c r="B22" s="372" t="s">
        <v>39</v>
      </c>
      <c r="C22" s="359"/>
      <c r="D22" s="359"/>
      <c r="E22" s="359"/>
      <c r="F22" s="359"/>
      <c r="G22" s="359"/>
      <c r="H22" s="359"/>
      <c r="I22" s="373"/>
      <c r="J22" s="359" t="s">
        <v>39</v>
      </c>
      <c r="K22" s="359"/>
      <c r="L22" s="359"/>
      <c r="M22" s="359"/>
      <c r="N22" s="359"/>
      <c r="O22" s="359"/>
      <c r="P22" s="359"/>
      <c r="Q22" s="359"/>
    </row>
    <row r="23" spans="1:17" ht="14.5" thickBot="1">
      <c r="A23" s="102">
        <v>2011</v>
      </c>
      <c r="B23" s="46">
        <f>SUM(C23:I23)</f>
        <v>8495</v>
      </c>
      <c r="C23" s="46">
        <v>1009</v>
      </c>
      <c r="D23" s="46">
        <v>2102</v>
      </c>
      <c r="E23" s="46">
        <v>2032</v>
      </c>
      <c r="F23" s="46">
        <v>1333</v>
      </c>
      <c r="G23" s="46">
        <v>627</v>
      </c>
      <c r="H23" s="46">
        <v>578</v>
      </c>
      <c r="I23" s="46">
        <v>814</v>
      </c>
      <c r="J23" s="46">
        <f t="shared" ref="J23:Q25" si="18">B23*100/$B23</f>
        <v>100</v>
      </c>
      <c r="K23" s="73">
        <f t="shared" si="18"/>
        <v>11.877575044143613</v>
      </c>
      <c r="L23" s="73">
        <f t="shared" si="18"/>
        <v>24.743967039434963</v>
      </c>
      <c r="M23" s="73">
        <f t="shared" si="18"/>
        <v>23.919952913478518</v>
      </c>
      <c r="N23" s="73">
        <f t="shared" si="18"/>
        <v>15.691583284284873</v>
      </c>
      <c r="O23" s="73">
        <f t="shared" si="18"/>
        <v>7.380812242495586</v>
      </c>
      <c r="P23" s="73">
        <f t="shared" si="18"/>
        <v>6.8040023543260739</v>
      </c>
      <c r="Q23" s="73">
        <f t="shared" si="18"/>
        <v>9.5821071218363745</v>
      </c>
    </row>
    <row r="24" spans="1:17" ht="14.5" thickBot="1">
      <c r="A24" s="100">
        <v>2013</v>
      </c>
      <c r="B24" s="48">
        <f>SUM(C24:I24)</f>
        <v>8587</v>
      </c>
      <c r="C24" s="48">
        <v>912</v>
      </c>
      <c r="D24" s="48">
        <v>2005</v>
      </c>
      <c r="E24" s="48">
        <v>2001</v>
      </c>
      <c r="F24" s="48">
        <v>1346</v>
      </c>
      <c r="G24" s="48">
        <v>707</v>
      </c>
      <c r="H24" s="48">
        <v>653</v>
      </c>
      <c r="I24" s="48">
        <v>963</v>
      </c>
      <c r="J24" s="48">
        <f t="shared" si="18"/>
        <v>100</v>
      </c>
      <c r="K24" s="74">
        <f t="shared" si="18"/>
        <v>10.620705717945732</v>
      </c>
      <c r="L24" s="74">
        <f t="shared" si="18"/>
        <v>23.349248864562711</v>
      </c>
      <c r="M24" s="74">
        <f t="shared" si="18"/>
        <v>23.302666821940143</v>
      </c>
      <c r="N24" s="74">
        <f t="shared" si="18"/>
        <v>15.674857342494468</v>
      </c>
      <c r="O24" s="74">
        <f t="shared" si="18"/>
        <v>8.23337603353907</v>
      </c>
      <c r="P24" s="74">
        <f t="shared" si="18"/>
        <v>7.6045184581343888</v>
      </c>
      <c r="Q24" s="74">
        <f t="shared" si="18"/>
        <v>11.214626761383487</v>
      </c>
    </row>
    <row r="25" spans="1:17" ht="14.5" thickBot="1">
      <c r="A25" s="102">
        <v>2015</v>
      </c>
      <c r="B25" s="46">
        <f>SUM(C25:I25)</f>
        <v>8697</v>
      </c>
      <c r="C25" s="46">
        <v>905</v>
      </c>
      <c r="D25" s="46">
        <v>1905</v>
      </c>
      <c r="E25" s="46">
        <v>1957</v>
      </c>
      <c r="F25" s="46">
        <v>1460</v>
      </c>
      <c r="G25" s="46">
        <v>809</v>
      </c>
      <c r="H25" s="46">
        <v>782</v>
      </c>
      <c r="I25" s="46">
        <v>879</v>
      </c>
      <c r="J25" s="46">
        <f t="shared" si="18"/>
        <v>100</v>
      </c>
      <c r="K25" s="73">
        <f t="shared" si="18"/>
        <v>10.405887087501437</v>
      </c>
      <c r="L25" s="73">
        <f t="shared" si="18"/>
        <v>21.90410486374612</v>
      </c>
      <c r="M25" s="73">
        <f t="shared" si="18"/>
        <v>22.502012188110843</v>
      </c>
      <c r="N25" s="73">
        <f t="shared" si="18"/>
        <v>16.787397953317235</v>
      </c>
      <c r="O25" s="73">
        <f t="shared" si="18"/>
        <v>9.3020581809819483</v>
      </c>
      <c r="P25" s="73">
        <f t="shared" si="18"/>
        <v>8.9916063010233422</v>
      </c>
      <c r="Q25" s="73">
        <f t="shared" si="18"/>
        <v>10.106933425319076</v>
      </c>
    </row>
    <row r="26" spans="1:17" ht="25" customHeight="1" thickBot="1">
      <c r="A26" s="103" t="s">
        <v>119</v>
      </c>
      <c r="B26" s="104">
        <f>B24-B23</f>
        <v>92</v>
      </c>
      <c r="C26" s="104">
        <f t="shared" ref="C26:I26" si="19">C24-C23</f>
        <v>-97</v>
      </c>
      <c r="D26" s="104">
        <f t="shared" si="19"/>
        <v>-97</v>
      </c>
      <c r="E26" s="104">
        <f t="shared" si="19"/>
        <v>-31</v>
      </c>
      <c r="F26" s="104">
        <f t="shared" si="19"/>
        <v>13</v>
      </c>
      <c r="G26" s="104">
        <f t="shared" si="19"/>
        <v>80</v>
      </c>
      <c r="H26" s="104">
        <f t="shared" si="19"/>
        <v>75</v>
      </c>
      <c r="I26" s="104">
        <f t="shared" si="19"/>
        <v>149</v>
      </c>
      <c r="J26" s="238" t="s">
        <v>247</v>
      </c>
      <c r="K26" s="82">
        <f t="shared" ref="K26:Q26" si="20">K24-K23</f>
        <v>-1.2568693261978812</v>
      </c>
      <c r="L26" s="82">
        <f t="shared" si="20"/>
        <v>-1.3947181748722528</v>
      </c>
      <c r="M26" s="82">
        <f t="shared" si="20"/>
        <v>-0.6172860915383751</v>
      </c>
      <c r="N26" s="82">
        <f t="shared" si="20"/>
        <v>-1.6725941790404875E-2</v>
      </c>
      <c r="O26" s="82">
        <f t="shared" si="20"/>
        <v>0.85256379104348401</v>
      </c>
      <c r="P26" s="82">
        <f t="shared" si="20"/>
        <v>0.80051610380831484</v>
      </c>
      <c r="Q26" s="82">
        <f t="shared" si="20"/>
        <v>1.6325196395471124</v>
      </c>
    </row>
    <row r="27" spans="1:17" ht="25" customHeight="1" thickBot="1">
      <c r="A27" s="101" t="s">
        <v>120</v>
      </c>
      <c r="B27" s="81">
        <f>B25-B24</f>
        <v>110</v>
      </c>
      <c r="C27" s="81">
        <f t="shared" ref="C27:I27" si="21">C25-C24</f>
        <v>-7</v>
      </c>
      <c r="D27" s="81">
        <f t="shared" si="21"/>
        <v>-100</v>
      </c>
      <c r="E27" s="81">
        <f t="shared" si="21"/>
        <v>-44</v>
      </c>
      <c r="F27" s="81">
        <f t="shared" si="21"/>
        <v>114</v>
      </c>
      <c r="G27" s="81">
        <f t="shared" si="21"/>
        <v>102</v>
      </c>
      <c r="H27" s="81">
        <f t="shared" si="21"/>
        <v>129</v>
      </c>
      <c r="I27" s="81">
        <f t="shared" si="21"/>
        <v>-84</v>
      </c>
      <c r="J27" s="202" t="s">
        <v>247</v>
      </c>
      <c r="K27" s="110">
        <f t="shared" ref="K27:Q27" si="22">K25-K24</f>
        <v>-0.21481863044429517</v>
      </c>
      <c r="L27" s="110">
        <f t="shared" si="22"/>
        <v>-1.4451440008165903</v>
      </c>
      <c r="M27" s="110">
        <f t="shared" si="22"/>
        <v>-0.80065463382929991</v>
      </c>
      <c r="N27" s="110">
        <f t="shared" si="22"/>
        <v>1.1125406108227676</v>
      </c>
      <c r="O27" s="110">
        <f t="shared" si="22"/>
        <v>1.0686821474428783</v>
      </c>
      <c r="P27" s="110">
        <f t="shared" si="22"/>
        <v>1.3870878428889535</v>
      </c>
      <c r="Q27" s="110">
        <f t="shared" si="22"/>
        <v>-1.1076933360644112</v>
      </c>
    </row>
    <row r="28" spans="1:17" ht="25" customHeight="1" thickBot="1">
      <c r="A28" s="103" t="s">
        <v>73</v>
      </c>
      <c r="B28" s="104">
        <f>B25-B23</f>
        <v>202</v>
      </c>
      <c r="C28" s="104">
        <f t="shared" ref="C28:I28" si="23">C25-C23</f>
        <v>-104</v>
      </c>
      <c r="D28" s="104">
        <f t="shared" si="23"/>
        <v>-197</v>
      </c>
      <c r="E28" s="104">
        <f t="shared" si="23"/>
        <v>-75</v>
      </c>
      <c r="F28" s="104">
        <f t="shared" si="23"/>
        <v>127</v>
      </c>
      <c r="G28" s="104">
        <f t="shared" si="23"/>
        <v>182</v>
      </c>
      <c r="H28" s="104">
        <f t="shared" si="23"/>
        <v>204</v>
      </c>
      <c r="I28" s="104">
        <f t="shared" si="23"/>
        <v>65</v>
      </c>
      <c r="J28" s="201" t="s">
        <v>247</v>
      </c>
      <c r="K28" s="82">
        <f>K25-K23</f>
        <v>-1.4716879566421763</v>
      </c>
      <c r="L28" s="82">
        <f t="shared" ref="L28:Q28" si="24">L25-L23</f>
        <v>-2.8398621756888431</v>
      </c>
      <c r="M28" s="82">
        <f t="shared" si="24"/>
        <v>-1.417940725367675</v>
      </c>
      <c r="N28" s="82">
        <f t="shared" si="24"/>
        <v>1.0958146690323627</v>
      </c>
      <c r="O28" s="82">
        <f t="shared" si="24"/>
        <v>1.9212459384863623</v>
      </c>
      <c r="P28" s="82">
        <f t="shared" si="24"/>
        <v>2.1876039466972683</v>
      </c>
      <c r="Q28" s="82">
        <f t="shared" si="24"/>
        <v>0.52482630348270121</v>
      </c>
    </row>
    <row r="29" spans="1:17" ht="15" customHeight="1" thickBot="1">
      <c r="A29" s="56"/>
      <c r="B29" s="372" t="s">
        <v>225</v>
      </c>
      <c r="C29" s="359"/>
      <c r="D29" s="359"/>
      <c r="E29" s="359"/>
      <c r="F29" s="359"/>
      <c r="G29" s="359"/>
      <c r="H29" s="359"/>
      <c r="I29" s="373"/>
      <c r="J29" s="372" t="s">
        <v>225</v>
      </c>
      <c r="K29" s="359"/>
      <c r="L29" s="359"/>
      <c r="M29" s="359"/>
      <c r="N29" s="359"/>
      <c r="O29" s="359"/>
      <c r="P29" s="359"/>
      <c r="Q29" s="373"/>
    </row>
    <row r="30" spans="1:17" ht="14.5" thickBot="1">
      <c r="A30" s="102">
        <v>2011</v>
      </c>
      <c r="B30" s="46">
        <f>SUM(C30:I30)</f>
        <v>9435</v>
      </c>
      <c r="C30" s="46">
        <v>872</v>
      </c>
      <c r="D30" s="46">
        <v>2365</v>
      </c>
      <c r="E30" s="46">
        <v>2777</v>
      </c>
      <c r="F30" s="46">
        <v>1880</v>
      </c>
      <c r="G30" s="46">
        <v>677</v>
      </c>
      <c r="H30" s="46">
        <v>450</v>
      </c>
      <c r="I30" s="46">
        <v>414</v>
      </c>
      <c r="J30" s="46">
        <f t="shared" ref="J30:Q32" si="25">B30*100/$B30</f>
        <v>100</v>
      </c>
      <c r="K30" s="73">
        <f t="shared" si="25"/>
        <v>9.2421833598304186</v>
      </c>
      <c r="L30" s="73">
        <f t="shared" si="25"/>
        <v>25.066242713301538</v>
      </c>
      <c r="M30" s="73">
        <f t="shared" si="25"/>
        <v>29.432962374138846</v>
      </c>
      <c r="N30" s="73">
        <f t="shared" si="25"/>
        <v>19.925808161102278</v>
      </c>
      <c r="O30" s="73">
        <f t="shared" si="25"/>
        <v>7.1754107048224691</v>
      </c>
      <c r="P30" s="73">
        <f t="shared" si="25"/>
        <v>4.7694753577106521</v>
      </c>
      <c r="Q30" s="73">
        <f t="shared" si="25"/>
        <v>4.3879173290938001</v>
      </c>
    </row>
    <row r="31" spans="1:17" ht="14.5" thickBot="1">
      <c r="A31" s="100">
        <v>2013</v>
      </c>
      <c r="B31" s="48">
        <f>SUM(C31:I31)</f>
        <v>9331</v>
      </c>
      <c r="C31" s="48">
        <v>772</v>
      </c>
      <c r="D31" s="48">
        <v>2204</v>
      </c>
      <c r="E31" s="48">
        <v>2672</v>
      </c>
      <c r="F31" s="48">
        <v>1888</v>
      </c>
      <c r="G31" s="48">
        <v>755</v>
      </c>
      <c r="H31" s="48">
        <v>539</v>
      </c>
      <c r="I31" s="48">
        <v>501</v>
      </c>
      <c r="J31" s="48">
        <f t="shared" si="25"/>
        <v>100</v>
      </c>
      <c r="K31" s="74">
        <f t="shared" si="25"/>
        <v>8.2734969456649878</v>
      </c>
      <c r="L31" s="74">
        <f t="shared" si="25"/>
        <v>23.620190761976207</v>
      </c>
      <c r="M31" s="74">
        <f t="shared" si="25"/>
        <v>28.63573036116172</v>
      </c>
      <c r="N31" s="74">
        <f t="shared" si="25"/>
        <v>20.233629836030435</v>
      </c>
      <c r="O31" s="74">
        <f t="shared" si="25"/>
        <v>8.0913085414210695</v>
      </c>
      <c r="P31" s="74">
        <f t="shared" si="25"/>
        <v>5.7764441110277573</v>
      </c>
      <c r="Q31" s="74">
        <f t="shared" si="25"/>
        <v>5.3691994427178225</v>
      </c>
    </row>
    <row r="32" spans="1:17" ht="14.5" thickBot="1">
      <c r="A32" s="102">
        <v>2015</v>
      </c>
      <c r="B32" s="46">
        <f>SUM(C32:I32)</f>
        <v>9370</v>
      </c>
      <c r="C32" s="46">
        <v>746</v>
      </c>
      <c r="D32" s="46">
        <v>2091</v>
      </c>
      <c r="E32" s="46">
        <v>2571</v>
      </c>
      <c r="F32" s="46">
        <v>1915</v>
      </c>
      <c r="G32" s="46">
        <v>876</v>
      </c>
      <c r="H32" s="46">
        <v>662</v>
      </c>
      <c r="I32" s="46">
        <v>509</v>
      </c>
      <c r="J32" s="46">
        <f t="shared" si="25"/>
        <v>100</v>
      </c>
      <c r="K32" s="73">
        <f t="shared" si="25"/>
        <v>7.9615795090715045</v>
      </c>
      <c r="L32" s="73">
        <f t="shared" si="25"/>
        <v>22.315901814300961</v>
      </c>
      <c r="M32" s="73">
        <f t="shared" si="25"/>
        <v>27.43863393810032</v>
      </c>
      <c r="N32" s="73">
        <f t="shared" si="25"/>
        <v>20.437566702241195</v>
      </c>
      <c r="O32" s="73">
        <f t="shared" si="25"/>
        <v>9.3489861259338305</v>
      </c>
      <c r="P32" s="73">
        <f t="shared" si="25"/>
        <v>7.0651013874066173</v>
      </c>
      <c r="Q32" s="73">
        <f t="shared" si="25"/>
        <v>5.432230522945571</v>
      </c>
    </row>
    <row r="33" spans="1:17" ht="25" customHeight="1" thickBot="1">
      <c r="A33" s="103" t="s">
        <v>119</v>
      </c>
      <c r="B33" s="104">
        <f>B31-B30</f>
        <v>-104</v>
      </c>
      <c r="C33" s="104">
        <f t="shared" ref="C33:I33" si="26">C31-C30</f>
        <v>-100</v>
      </c>
      <c r="D33" s="104">
        <f t="shared" si="26"/>
        <v>-161</v>
      </c>
      <c r="E33" s="104">
        <f t="shared" si="26"/>
        <v>-105</v>
      </c>
      <c r="F33" s="104">
        <f t="shared" si="26"/>
        <v>8</v>
      </c>
      <c r="G33" s="104">
        <f t="shared" si="26"/>
        <v>78</v>
      </c>
      <c r="H33" s="104">
        <f t="shared" si="26"/>
        <v>89</v>
      </c>
      <c r="I33" s="104">
        <f t="shared" si="26"/>
        <v>87</v>
      </c>
      <c r="J33" s="238" t="s">
        <v>247</v>
      </c>
      <c r="K33" s="82">
        <f t="shared" ref="K33:Q33" si="27">K31-K30</f>
        <v>-0.96868641416543078</v>
      </c>
      <c r="L33" s="82">
        <f t="shared" si="27"/>
        <v>-1.4460519513253303</v>
      </c>
      <c r="M33" s="82">
        <f t="shared" si="27"/>
        <v>-0.7972320129771262</v>
      </c>
      <c r="N33" s="82">
        <f t="shared" si="27"/>
        <v>0.3078216749281566</v>
      </c>
      <c r="O33" s="82">
        <f t="shared" si="27"/>
        <v>0.91589783659860036</v>
      </c>
      <c r="P33" s="82">
        <f t="shared" si="27"/>
        <v>1.0069687533171052</v>
      </c>
      <c r="Q33" s="82">
        <f t="shared" si="27"/>
        <v>0.9812821136240224</v>
      </c>
    </row>
    <row r="34" spans="1:17" ht="25" customHeight="1" thickBot="1">
      <c r="A34" s="101" t="s">
        <v>120</v>
      </c>
      <c r="B34" s="81">
        <f>B32-B31</f>
        <v>39</v>
      </c>
      <c r="C34" s="81">
        <f t="shared" ref="C34:I34" si="28">C32-C31</f>
        <v>-26</v>
      </c>
      <c r="D34" s="81">
        <f t="shared" si="28"/>
        <v>-113</v>
      </c>
      <c r="E34" s="81">
        <f t="shared" si="28"/>
        <v>-101</v>
      </c>
      <c r="F34" s="81">
        <f t="shared" si="28"/>
        <v>27</v>
      </c>
      <c r="G34" s="81">
        <f t="shared" si="28"/>
        <v>121</v>
      </c>
      <c r="H34" s="81">
        <f t="shared" si="28"/>
        <v>123</v>
      </c>
      <c r="I34" s="81">
        <f t="shared" si="28"/>
        <v>8</v>
      </c>
      <c r="J34" s="202" t="s">
        <v>247</v>
      </c>
      <c r="K34" s="110">
        <f t="shared" ref="K34:Q34" si="29">K32-K31</f>
        <v>-0.31191743659348337</v>
      </c>
      <c r="L34" s="110">
        <f t="shared" si="29"/>
        <v>-1.3042889476752464</v>
      </c>
      <c r="M34" s="110">
        <f t="shared" si="29"/>
        <v>-1.1970964230613994</v>
      </c>
      <c r="N34" s="110">
        <f t="shared" si="29"/>
        <v>0.20393686621076057</v>
      </c>
      <c r="O34" s="110">
        <f t="shared" si="29"/>
        <v>1.257677584512761</v>
      </c>
      <c r="P34" s="110">
        <f t="shared" si="29"/>
        <v>1.28865727637886</v>
      </c>
      <c r="Q34" s="110">
        <f t="shared" si="29"/>
        <v>6.3031080227748504E-2</v>
      </c>
    </row>
    <row r="35" spans="1:17" ht="25" customHeight="1" thickBot="1">
      <c r="A35" s="103" t="s">
        <v>73</v>
      </c>
      <c r="B35" s="104">
        <f>B32-B30</f>
        <v>-65</v>
      </c>
      <c r="C35" s="104">
        <f t="shared" ref="C35:I35" si="30">C32-C30</f>
        <v>-126</v>
      </c>
      <c r="D35" s="104">
        <f t="shared" si="30"/>
        <v>-274</v>
      </c>
      <c r="E35" s="104">
        <f t="shared" si="30"/>
        <v>-206</v>
      </c>
      <c r="F35" s="104">
        <f t="shared" si="30"/>
        <v>35</v>
      </c>
      <c r="G35" s="104">
        <f t="shared" si="30"/>
        <v>199</v>
      </c>
      <c r="H35" s="104">
        <f t="shared" si="30"/>
        <v>212</v>
      </c>
      <c r="I35" s="104">
        <f t="shared" si="30"/>
        <v>95</v>
      </c>
      <c r="J35" s="201" t="s">
        <v>247</v>
      </c>
      <c r="K35" s="82">
        <f>K32-K30</f>
        <v>-1.2806038507589141</v>
      </c>
      <c r="L35" s="82">
        <f t="shared" ref="L35:Q35" si="31">L32-L30</f>
        <v>-2.7503408990005767</v>
      </c>
      <c r="M35" s="82">
        <f t="shared" si="31"/>
        <v>-1.9943284360385256</v>
      </c>
      <c r="N35" s="82">
        <f t="shared" si="31"/>
        <v>0.51175854113891717</v>
      </c>
      <c r="O35" s="82">
        <f t="shared" si="31"/>
        <v>2.1735754211113614</v>
      </c>
      <c r="P35" s="82">
        <f t="shared" si="31"/>
        <v>2.2956260296959652</v>
      </c>
      <c r="Q35" s="82">
        <f t="shared" si="31"/>
        <v>1.0443131938517709</v>
      </c>
    </row>
    <row r="36" spans="1:17" ht="15" customHeight="1" thickBot="1">
      <c r="A36" s="56"/>
      <c r="B36" s="372" t="s">
        <v>26</v>
      </c>
      <c r="C36" s="359"/>
      <c r="D36" s="359"/>
      <c r="E36" s="359"/>
      <c r="F36" s="359"/>
      <c r="G36" s="359"/>
      <c r="H36" s="359"/>
      <c r="I36" s="373"/>
      <c r="J36" s="359" t="s">
        <v>26</v>
      </c>
      <c r="K36" s="359"/>
      <c r="L36" s="359"/>
      <c r="M36" s="359"/>
      <c r="N36" s="359"/>
      <c r="O36" s="359"/>
      <c r="P36" s="359"/>
      <c r="Q36" s="359"/>
    </row>
    <row r="37" spans="1:17" ht="14.5" thickBot="1">
      <c r="A37" s="102">
        <v>2011</v>
      </c>
      <c r="B37" s="46">
        <f>SUM(C37:I37)</f>
        <v>2237</v>
      </c>
      <c r="C37" s="46">
        <v>266</v>
      </c>
      <c r="D37" s="46">
        <v>367</v>
      </c>
      <c r="E37" s="46">
        <v>457</v>
      </c>
      <c r="F37" s="46">
        <v>403</v>
      </c>
      <c r="G37" s="46">
        <v>190</v>
      </c>
      <c r="H37" s="46">
        <v>354</v>
      </c>
      <c r="I37" s="46">
        <v>200</v>
      </c>
      <c r="J37" s="46">
        <f t="shared" ref="J37:Q39" si="32">B37*100/$B37</f>
        <v>100</v>
      </c>
      <c r="K37" s="73">
        <f t="shared" si="32"/>
        <v>11.890925346446133</v>
      </c>
      <c r="L37" s="73">
        <f t="shared" si="32"/>
        <v>16.405900759946356</v>
      </c>
      <c r="M37" s="73">
        <f t="shared" si="32"/>
        <v>20.429146177916852</v>
      </c>
      <c r="N37" s="73">
        <f t="shared" si="32"/>
        <v>18.015198927134556</v>
      </c>
      <c r="O37" s="73">
        <f t="shared" si="32"/>
        <v>8.4935181046043802</v>
      </c>
      <c r="P37" s="73">
        <f t="shared" si="32"/>
        <v>15.824765310683953</v>
      </c>
      <c r="Q37" s="73">
        <f t="shared" si="32"/>
        <v>8.9405453732677689</v>
      </c>
    </row>
    <row r="38" spans="1:17" ht="14.5" thickBot="1">
      <c r="A38" s="100">
        <v>2013</v>
      </c>
      <c r="B38" s="48">
        <f>SUM(C38:I38)</f>
        <v>2312</v>
      </c>
      <c r="C38" s="48">
        <v>225</v>
      </c>
      <c r="D38" s="48">
        <v>390</v>
      </c>
      <c r="E38" s="48">
        <v>453</v>
      </c>
      <c r="F38" s="48">
        <v>414</v>
      </c>
      <c r="G38" s="48">
        <v>217</v>
      </c>
      <c r="H38" s="48">
        <v>392</v>
      </c>
      <c r="I38" s="48">
        <v>221</v>
      </c>
      <c r="J38" s="48">
        <f t="shared" si="32"/>
        <v>100</v>
      </c>
      <c r="K38" s="74">
        <f t="shared" si="32"/>
        <v>9.7318339100346023</v>
      </c>
      <c r="L38" s="74">
        <f t="shared" si="32"/>
        <v>16.868512110726645</v>
      </c>
      <c r="M38" s="74">
        <f t="shared" si="32"/>
        <v>19.593425605536332</v>
      </c>
      <c r="N38" s="74">
        <f t="shared" si="32"/>
        <v>17.906574394463668</v>
      </c>
      <c r="O38" s="74">
        <f t="shared" si="32"/>
        <v>9.3858131487889267</v>
      </c>
      <c r="P38" s="74">
        <f t="shared" si="32"/>
        <v>16.955017301038062</v>
      </c>
      <c r="Q38" s="74">
        <f t="shared" si="32"/>
        <v>9.5588235294117645</v>
      </c>
    </row>
    <row r="39" spans="1:17" ht="14.5" thickBot="1">
      <c r="A39" s="102">
        <v>2015</v>
      </c>
      <c r="B39" s="46">
        <f>SUM(C39:I39)</f>
        <v>2424</v>
      </c>
      <c r="C39" s="46">
        <v>204</v>
      </c>
      <c r="D39" s="46">
        <v>427</v>
      </c>
      <c r="E39" s="46">
        <v>467</v>
      </c>
      <c r="F39" s="46">
        <v>435</v>
      </c>
      <c r="G39" s="46">
        <v>236</v>
      </c>
      <c r="H39" s="46">
        <v>441</v>
      </c>
      <c r="I39" s="46">
        <v>214</v>
      </c>
      <c r="J39" s="46">
        <f t="shared" si="32"/>
        <v>100</v>
      </c>
      <c r="K39" s="73">
        <f t="shared" si="32"/>
        <v>8.4158415841584162</v>
      </c>
      <c r="L39" s="73">
        <f t="shared" si="32"/>
        <v>17.615511551155116</v>
      </c>
      <c r="M39" s="73">
        <f t="shared" si="32"/>
        <v>19.265676567656765</v>
      </c>
      <c r="N39" s="73">
        <f t="shared" si="32"/>
        <v>17.945544554455445</v>
      </c>
      <c r="O39" s="73">
        <f t="shared" si="32"/>
        <v>9.7359735973597363</v>
      </c>
      <c r="P39" s="73">
        <f t="shared" si="32"/>
        <v>18.193069306930692</v>
      </c>
      <c r="Q39" s="73">
        <f t="shared" si="32"/>
        <v>8.8283828382838276</v>
      </c>
    </row>
    <row r="40" spans="1:17" ht="25" customHeight="1" thickBot="1">
      <c r="A40" s="103" t="s">
        <v>119</v>
      </c>
      <c r="B40" s="104">
        <f>B38-B37</f>
        <v>75</v>
      </c>
      <c r="C40" s="104">
        <f t="shared" ref="C40:I40" si="33">C38-C37</f>
        <v>-41</v>
      </c>
      <c r="D40" s="104">
        <f t="shared" si="33"/>
        <v>23</v>
      </c>
      <c r="E40" s="104">
        <f t="shared" si="33"/>
        <v>-4</v>
      </c>
      <c r="F40" s="104">
        <f t="shared" si="33"/>
        <v>11</v>
      </c>
      <c r="G40" s="104">
        <f t="shared" si="33"/>
        <v>27</v>
      </c>
      <c r="H40" s="104">
        <f t="shared" si="33"/>
        <v>38</v>
      </c>
      <c r="I40" s="104">
        <f t="shared" si="33"/>
        <v>21</v>
      </c>
      <c r="J40" s="238" t="s">
        <v>247</v>
      </c>
      <c r="K40" s="82">
        <f t="shared" ref="K40:Q40" si="34">K38-K37</f>
        <v>-2.159091436411531</v>
      </c>
      <c r="L40" s="82">
        <f t="shared" si="34"/>
        <v>0.46261135078028914</v>
      </c>
      <c r="M40" s="82">
        <f t="shared" si="34"/>
        <v>-0.83572057238052011</v>
      </c>
      <c r="N40" s="82">
        <f t="shared" si="34"/>
        <v>-0.10862453267088767</v>
      </c>
      <c r="O40" s="82">
        <f t="shared" si="34"/>
        <v>0.89229504418454653</v>
      </c>
      <c r="P40" s="82">
        <f t="shared" si="34"/>
        <v>1.1302519903541093</v>
      </c>
      <c r="Q40" s="82">
        <f t="shared" si="34"/>
        <v>0.61827815614399562</v>
      </c>
    </row>
    <row r="41" spans="1:17" ht="25" customHeight="1" thickBot="1">
      <c r="A41" s="101" t="s">
        <v>120</v>
      </c>
      <c r="B41" s="81">
        <f>B39-B38</f>
        <v>112</v>
      </c>
      <c r="C41" s="81">
        <f t="shared" ref="C41:I41" si="35">C39-C38</f>
        <v>-21</v>
      </c>
      <c r="D41" s="81">
        <f t="shared" si="35"/>
        <v>37</v>
      </c>
      <c r="E41" s="81">
        <f t="shared" si="35"/>
        <v>14</v>
      </c>
      <c r="F41" s="81">
        <f t="shared" si="35"/>
        <v>21</v>
      </c>
      <c r="G41" s="81">
        <f t="shared" si="35"/>
        <v>19</v>
      </c>
      <c r="H41" s="81">
        <f t="shared" si="35"/>
        <v>49</v>
      </c>
      <c r="I41" s="81">
        <f t="shared" si="35"/>
        <v>-7</v>
      </c>
      <c r="J41" s="202" t="s">
        <v>247</v>
      </c>
      <c r="K41" s="110">
        <f t="shared" ref="K41:Q41" si="36">K39-K38</f>
        <v>-1.3159923258761861</v>
      </c>
      <c r="L41" s="110">
        <f t="shared" si="36"/>
        <v>0.74699944042847122</v>
      </c>
      <c r="M41" s="110">
        <f t="shared" si="36"/>
        <v>-0.32774903787956688</v>
      </c>
      <c r="N41" s="110">
        <f t="shared" si="36"/>
        <v>3.8970159991777109E-2</v>
      </c>
      <c r="O41" s="110">
        <f t="shared" si="36"/>
        <v>0.35016044857080963</v>
      </c>
      <c r="P41" s="110">
        <f t="shared" si="36"/>
        <v>1.2380520058926301</v>
      </c>
      <c r="Q41" s="110">
        <f t="shared" si="36"/>
        <v>-0.73044069112793686</v>
      </c>
    </row>
    <row r="42" spans="1:17" ht="25" customHeight="1" thickBot="1">
      <c r="A42" s="103" t="s">
        <v>73</v>
      </c>
      <c r="B42" s="104">
        <f>B39-B37</f>
        <v>187</v>
      </c>
      <c r="C42" s="104">
        <f t="shared" ref="C42:I42" si="37">C39-C37</f>
        <v>-62</v>
      </c>
      <c r="D42" s="104">
        <f t="shared" si="37"/>
        <v>60</v>
      </c>
      <c r="E42" s="104">
        <f t="shared" si="37"/>
        <v>10</v>
      </c>
      <c r="F42" s="104">
        <f t="shared" si="37"/>
        <v>32</v>
      </c>
      <c r="G42" s="104">
        <f t="shared" si="37"/>
        <v>46</v>
      </c>
      <c r="H42" s="104">
        <f t="shared" si="37"/>
        <v>87</v>
      </c>
      <c r="I42" s="104">
        <f t="shared" si="37"/>
        <v>14</v>
      </c>
      <c r="J42" s="201" t="s">
        <v>247</v>
      </c>
      <c r="K42" s="82">
        <f>K39-K37</f>
        <v>-3.4750837622877171</v>
      </c>
      <c r="L42" s="82">
        <f t="shared" ref="L42:Q42" si="38">L39-L37</f>
        <v>1.2096107912087604</v>
      </c>
      <c r="M42" s="82">
        <f t="shared" si="38"/>
        <v>-1.163469610260087</v>
      </c>
      <c r="N42" s="82">
        <f t="shared" si="38"/>
        <v>-6.9654372679110566E-2</v>
      </c>
      <c r="O42" s="82">
        <f t="shared" si="38"/>
        <v>1.2424554927553562</v>
      </c>
      <c r="P42" s="82">
        <f t="shared" si="38"/>
        <v>2.3683039962467394</v>
      </c>
      <c r="Q42" s="82">
        <f t="shared" si="38"/>
        <v>-0.11216253498394124</v>
      </c>
    </row>
    <row r="43" spans="1:17" ht="15" customHeight="1" thickBot="1">
      <c r="A43" s="56"/>
      <c r="B43" s="372" t="s">
        <v>227</v>
      </c>
      <c r="C43" s="359"/>
      <c r="D43" s="359"/>
      <c r="E43" s="359"/>
      <c r="F43" s="359"/>
      <c r="G43" s="359"/>
      <c r="H43" s="359"/>
      <c r="I43" s="373"/>
      <c r="J43" s="372" t="s">
        <v>227</v>
      </c>
      <c r="K43" s="359"/>
      <c r="L43" s="359"/>
      <c r="M43" s="359"/>
      <c r="N43" s="359"/>
      <c r="O43" s="359"/>
      <c r="P43" s="359"/>
      <c r="Q43" s="373"/>
    </row>
    <row r="44" spans="1:17" ht="14.5" thickBot="1">
      <c r="A44" s="102">
        <v>2011</v>
      </c>
      <c r="B44" s="46">
        <f>SUM(C44:I44)</f>
        <v>4579</v>
      </c>
      <c r="C44" s="46">
        <v>846</v>
      </c>
      <c r="D44" s="46">
        <v>890</v>
      </c>
      <c r="E44" s="46">
        <v>616</v>
      </c>
      <c r="F44" s="46">
        <v>512</v>
      </c>
      <c r="G44" s="46">
        <v>299</v>
      </c>
      <c r="H44" s="46">
        <v>624</v>
      </c>
      <c r="I44" s="46">
        <v>792</v>
      </c>
      <c r="J44" s="46">
        <f t="shared" ref="J44:Q46" si="39">B44*100/$B44</f>
        <v>100</v>
      </c>
      <c r="K44" s="73">
        <f t="shared" si="39"/>
        <v>18.475649705175801</v>
      </c>
      <c r="L44" s="73">
        <f t="shared" si="39"/>
        <v>19.436558200480455</v>
      </c>
      <c r="M44" s="73">
        <f t="shared" si="39"/>
        <v>13.452718934265123</v>
      </c>
      <c r="N44" s="73">
        <f t="shared" si="39"/>
        <v>11.181480672635947</v>
      </c>
      <c r="O44" s="73">
        <f t="shared" si="39"/>
        <v>6.5298100021838827</v>
      </c>
      <c r="P44" s="73">
        <f t="shared" si="39"/>
        <v>13.62742956977506</v>
      </c>
      <c r="Q44" s="73">
        <f t="shared" si="39"/>
        <v>17.29635291548373</v>
      </c>
    </row>
    <row r="45" spans="1:17" ht="14.5" thickBot="1">
      <c r="A45" s="100">
        <v>2013</v>
      </c>
      <c r="B45" s="48">
        <f>SUM(C45:I45)</f>
        <v>4743</v>
      </c>
      <c r="C45" s="48">
        <v>806</v>
      </c>
      <c r="D45" s="48">
        <v>898</v>
      </c>
      <c r="E45" s="48">
        <v>671</v>
      </c>
      <c r="F45" s="48">
        <v>499</v>
      </c>
      <c r="G45" s="48">
        <v>324</v>
      </c>
      <c r="H45" s="48">
        <v>666</v>
      </c>
      <c r="I45" s="48">
        <v>879</v>
      </c>
      <c r="J45" s="48">
        <f t="shared" si="39"/>
        <v>100</v>
      </c>
      <c r="K45" s="74">
        <f t="shared" si="39"/>
        <v>16.993464052287582</v>
      </c>
      <c r="L45" s="74">
        <f t="shared" si="39"/>
        <v>18.933164663714948</v>
      </c>
      <c r="M45" s="74">
        <f t="shared" si="39"/>
        <v>14.147164242040903</v>
      </c>
      <c r="N45" s="74">
        <f t="shared" si="39"/>
        <v>10.520767446763651</v>
      </c>
      <c r="O45" s="74">
        <f t="shared" si="39"/>
        <v>6.8311195445920303</v>
      </c>
      <c r="P45" s="74">
        <f t="shared" si="39"/>
        <v>14.041745730550284</v>
      </c>
      <c r="Q45" s="74">
        <f t="shared" si="39"/>
        <v>18.5325743200506</v>
      </c>
    </row>
    <row r="46" spans="1:17" ht="14.5" thickBot="1">
      <c r="A46" s="102">
        <v>2015</v>
      </c>
      <c r="B46" s="46">
        <f>SUM(C46:I46)</f>
        <v>4918</v>
      </c>
      <c r="C46" s="46">
        <v>766</v>
      </c>
      <c r="D46" s="46">
        <v>960</v>
      </c>
      <c r="E46" s="46">
        <v>763</v>
      </c>
      <c r="F46" s="46">
        <v>539</v>
      </c>
      <c r="G46" s="46">
        <v>389</v>
      </c>
      <c r="H46" s="46">
        <v>802</v>
      </c>
      <c r="I46" s="46">
        <v>699</v>
      </c>
      <c r="J46" s="46">
        <f t="shared" si="39"/>
        <v>100</v>
      </c>
      <c r="K46" s="73">
        <f t="shared" si="39"/>
        <v>15.57543716958113</v>
      </c>
      <c r="L46" s="73">
        <f t="shared" si="39"/>
        <v>19.520130134200894</v>
      </c>
      <c r="M46" s="73">
        <f t="shared" si="39"/>
        <v>15.514436762911753</v>
      </c>
      <c r="N46" s="73">
        <f t="shared" si="39"/>
        <v>10.95973973159821</v>
      </c>
      <c r="O46" s="73">
        <f t="shared" si="39"/>
        <v>7.9097193981293206</v>
      </c>
      <c r="P46" s="73">
        <f t="shared" si="39"/>
        <v>16.307442049613663</v>
      </c>
      <c r="Q46" s="73">
        <f t="shared" si="39"/>
        <v>14.213094753965027</v>
      </c>
    </row>
    <row r="47" spans="1:17" ht="25" customHeight="1" thickBot="1">
      <c r="A47" s="103" t="s">
        <v>119</v>
      </c>
      <c r="B47" s="104">
        <f>B45-B44</f>
        <v>164</v>
      </c>
      <c r="C47" s="104">
        <f t="shared" ref="C47:I47" si="40">C45-C44</f>
        <v>-40</v>
      </c>
      <c r="D47" s="104">
        <f t="shared" si="40"/>
        <v>8</v>
      </c>
      <c r="E47" s="104">
        <f t="shared" si="40"/>
        <v>55</v>
      </c>
      <c r="F47" s="104">
        <f t="shared" si="40"/>
        <v>-13</v>
      </c>
      <c r="G47" s="104">
        <f t="shared" si="40"/>
        <v>25</v>
      </c>
      <c r="H47" s="104">
        <f t="shared" si="40"/>
        <v>42</v>
      </c>
      <c r="I47" s="104">
        <f t="shared" si="40"/>
        <v>87</v>
      </c>
      <c r="J47" s="238" t="s">
        <v>247</v>
      </c>
      <c r="K47" s="82">
        <f t="shared" ref="K47:Q47" si="41">K45-K44</f>
        <v>-1.4821856528882194</v>
      </c>
      <c r="L47" s="82">
        <f t="shared" si="41"/>
        <v>-0.50339353676550758</v>
      </c>
      <c r="M47" s="82">
        <f t="shared" si="41"/>
        <v>0.69444530777577995</v>
      </c>
      <c r="N47" s="82">
        <f t="shared" si="41"/>
        <v>-0.66071322587229631</v>
      </c>
      <c r="O47" s="82">
        <f t="shared" si="41"/>
        <v>0.30130954240814756</v>
      </c>
      <c r="P47" s="82">
        <f t="shared" si="41"/>
        <v>0.41431616077522371</v>
      </c>
      <c r="Q47" s="82">
        <f t="shared" si="41"/>
        <v>1.2362214045668694</v>
      </c>
    </row>
    <row r="48" spans="1:17" ht="25" customHeight="1" thickBot="1">
      <c r="A48" s="101" t="s">
        <v>120</v>
      </c>
      <c r="B48" s="81">
        <f>B46-B45</f>
        <v>175</v>
      </c>
      <c r="C48" s="81">
        <f t="shared" ref="C48:I48" si="42">C46-C45</f>
        <v>-40</v>
      </c>
      <c r="D48" s="81">
        <f t="shared" si="42"/>
        <v>62</v>
      </c>
      <c r="E48" s="81">
        <f t="shared" si="42"/>
        <v>92</v>
      </c>
      <c r="F48" s="81">
        <f t="shared" si="42"/>
        <v>40</v>
      </c>
      <c r="G48" s="81">
        <f t="shared" si="42"/>
        <v>65</v>
      </c>
      <c r="H48" s="81">
        <f t="shared" si="42"/>
        <v>136</v>
      </c>
      <c r="I48" s="81">
        <f t="shared" si="42"/>
        <v>-180</v>
      </c>
      <c r="J48" s="202" t="s">
        <v>247</v>
      </c>
      <c r="K48" s="110">
        <f t="shared" ref="K48:Q48" si="43">K46-K45</f>
        <v>-1.4180268827064513</v>
      </c>
      <c r="L48" s="110">
        <f t="shared" si="43"/>
        <v>0.58696547048594638</v>
      </c>
      <c r="M48" s="110">
        <f t="shared" si="43"/>
        <v>1.3672725208708503</v>
      </c>
      <c r="N48" s="110">
        <f t="shared" si="43"/>
        <v>0.43897228483455919</v>
      </c>
      <c r="O48" s="110">
        <f t="shared" si="43"/>
        <v>1.0785998535372903</v>
      </c>
      <c r="P48" s="110">
        <f t="shared" si="43"/>
        <v>2.2656963190633785</v>
      </c>
      <c r="Q48" s="110">
        <f t="shared" si="43"/>
        <v>-4.3194795660855725</v>
      </c>
    </row>
    <row r="49" spans="1:17" ht="25" customHeight="1" thickBot="1">
      <c r="A49" s="103" t="s">
        <v>73</v>
      </c>
      <c r="B49" s="104">
        <f>B46-B44</f>
        <v>339</v>
      </c>
      <c r="C49" s="104">
        <f t="shared" ref="C49:I49" si="44">C46-C44</f>
        <v>-80</v>
      </c>
      <c r="D49" s="104">
        <f t="shared" si="44"/>
        <v>70</v>
      </c>
      <c r="E49" s="104">
        <f t="shared" si="44"/>
        <v>147</v>
      </c>
      <c r="F49" s="104">
        <f t="shared" si="44"/>
        <v>27</v>
      </c>
      <c r="G49" s="104">
        <f t="shared" si="44"/>
        <v>90</v>
      </c>
      <c r="H49" s="104">
        <f t="shared" si="44"/>
        <v>178</v>
      </c>
      <c r="I49" s="104">
        <f t="shared" si="44"/>
        <v>-93</v>
      </c>
      <c r="J49" s="201" t="s">
        <v>247</v>
      </c>
      <c r="K49" s="82">
        <f>K46-K44</f>
        <v>-2.9002125355946706</v>
      </c>
      <c r="L49" s="82">
        <f t="shared" ref="L49:Q49" si="45">L46-L44</f>
        <v>8.3571933720438807E-2</v>
      </c>
      <c r="M49" s="82">
        <f t="shared" si="45"/>
        <v>2.0617178286466302</v>
      </c>
      <c r="N49" s="82">
        <f t="shared" si="45"/>
        <v>-0.22174094103773712</v>
      </c>
      <c r="O49" s="82">
        <f t="shared" si="45"/>
        <v>1.3799093959454378</v>
      </c>
      <c r="P49" s="82">
        <f t="shared" si="45"/>
        <v>2.6800124798386022</v>
      </c>
      <c r="Q49" s="82">
        <f t="shared" si="45"/>
        <v>-3.0832581615187031</v>
      </c>
    </row>
    <row r="50" spans="1:17" ht="15" customHeight="1" thickBot="1">
      <c r="A50" s="56"/>
      <c r="B50" s="372" t="s">
        <v>27</v>
      </c>
      <c r="C50" s="359"/>
      <c r="D50" s="359"/>
      <c r="E50" s="359"/>
      <c r="F50" s="359"/>
      <c r="G50" s="359"/>
      <c r="H50" s="359"/>
      <c r="I50" s="373"/>
      <c r="J50" s="359" t="s">
        <v>27</v>
      </c>
      <c r="K50" s="359"/>
      <c r="L50" s="359"/>
      <c r="M50" s="359"/>
      <c r="N50" s="359"/>
      <c r="O50" s="359"/>
      <c r="P50" s="359"/>
      <c r="Q50" s="359"/>
    </row>
    <row r="51" spans="1:17" ht="14.5" thickBot="1">
      <c r="A51" s="102">
        <v>2011</v>
      </c>
      <c r="B51" s="46">
        <f>SUM(C51:I51)</f>
        <v>1302</v>
      </c>
      <c r="C51" s="46">
        <v>147</v>
      </c>
      <c r="D51" s="46">
        <v>242</v>
      </c>
      <c r="E51" s="46">
        <v>249</v>
      </c>
      <c r="F51" s="46">
        <v>220</v>
      </c>
      <c r="G51" s="46">
        <v>144</v>
      </c>
      <c r="H51" s="46">
        <v>222</v>
      </c>
      <c r="I51" s="46">
        <v>78</v>
      </c>
      <c r="J51" s="46">
        <f t="shared" ref="J51:Q53" si="46">B51*100/$B51</f>
        <v>100</v>
      </c>
      <c r="K51" s="73">
        <f t="shared" si="46"/>
        <v>11.290322580645162</v>
      </c>
      <c r="L51" s="73">
        <f t="shared" si="46"/>
        <v>18.586789554531489</v>
      </c>
      <c r="M51" s="73">
        <f t="shared" si="46"/>
        <v>19.124423963133641</v>
      </c>
      <c r="N51" s="73">
        <f t="shared" si="46"/>
        <v>16.897081413210447</v>
      </c>
      <c r="O51" s="73">
        <f t="shared" si="46"/>
        <v>11.059907834101383</v>
      </c>
      <c r="P51" s="73">
        <f t="shared" si="46"/>
        <v>17.05069124423963</v>
      </c>
      <c r="Q51" s="73">
        <f t="shared" si="46"/>
        <v>5.9907834101382491</v>
      </c>
    </row>
    <row r="52" spans="1:17" ht="14.5" thickBot="1">
      <c r="A52" s="100">
        <v>2013</v>
      </c>
      <c r="B52" s="48">
        <f>SUM(C52:I52)</f>
        <v>1370</v>
      </c>
      <c r="C52" s="48">
        <v>135</v>
      </c>
      <c r="D52" s="48">
        <v>246</v>
      </c>
      <c r="E52" s="48">
        <v>275</v>
      </c>
      <c r="F52" s="48">
        <v>221</v>
      </c>
      <c r="G52" s="48">
        <v>160</v>
      </c>
      <c r="H52" s="48">
        <v>234</v>
      </c>
      <c r="I52" s="48">
        <v>99</v>
      </c>
      <c r="J52" s="48">
        <f t="shared" si="46"/>
        <v>100</v>
      </c>
      <c r="K52" s="74">
        <f t="shared" si="46"/>
        <v>9.8540145985401466</v>
      </c>
      <c r="L52" s="74">
        <f t="shared" si="46"/>
        <v>17.956204379562045</v>
      </c>
      <c r="M52" s="74">
        <f t="shared" si="46"/>
        <v>20.072992700729927</v>
      </c>
      <c r="N52" s="74">
        <f t="shared" si="46"/>
        <v>16.131386861313867</v>
      </c>
      <c r="O52" s="74">
        <f t="shared" si="46"/>
        <v>11.678832116788321</v>
      </c>
      <c r="P52" s="74">
        <f t="shared" si="46"/>
        <v>17.080291970802918</v>
      </c>
      <c r="Q52" s="74">
        <f t="shared" si="46"/>
        <v>7.226277372262774</v>
      </c>
    </row>
    <row r="53" spans="1:17" ht="14.5" thickBot="1">
      <c r="A53" s="102">
        <v>2015</v>
      </c>
      <c r="B53" s="46">
        <f>SUM(C53:I53)</f>
        <v>1446</v>
      </c>
      <c r="C53" s="46">
        <v>122</v>
      </c>
      <c r="D53" s="46">
        <v>257</v>
      </c>
      <c r="E53" s="46">
        <v>296</v>
      </c>
      <c r="F53" s="46">
        <v>243</v>
      </c>
      <c r="G53" s="46">
        <v>162</v>
      </c>
      <c r="H53" s="46">
        <v>264</v>
      </c>
      <c r="I53" s="46">
        <v>102</v>
      </c>
      <c r="J53" s="46">
        <f t="shared" si="46"/>
        <v>100</v>
      </c>
      <c r="K53" s="73">
        <f t="shared" si="46"/>
        <v>8.4370677731673585</v>
      </c>
      <c r="L53" s="73">
        <f t="shared" si="46"/>
        <v>17.7731673582296</v>
      </c>
      <c r="M53" s="73">
        <f t="shared" si="46"/>
        <v>20.470262793914245</v>
      </c>
      <c r="N53" s="73">
        <f t="shared" si="46"/>
        <v>16.804979253112034</v>
      </c>
      <c r="O53" s="73">
        <f t="shared" si="46"/>
        <v>11.203319502074688</v>
      </c>
      <c r="P53" s="73">
        <f t="shared" si="46"/>
        <v>18.257261410788381</v>
      </c>
      <c r="Q53" s="73">
        <f t="shared" si="46"/>
        <v>7.0539419087136928</v>
      </c>
    </row>
    <row r="54" spans="1:17" ht="25" customHeight="1" thickBot="1">
      <c r="A54" s="103" t="s">
        <v>119</v>
      </c>
      <c r="B54" s="104">
        <f>B52-B51</f>
        <v>68</v>
      </c>
      <c r="C54" s="104">
        <f t="shared" ref="C54:I54" si="47">C52-C51</f>
        <v>-12</v>
      </c>
      <c r="D54" s="104">
        <f t="shared" si="47"/>
        <v>4</v>
      </c>
      <c r="E54" s="104">
        <f t="shared" si="47"/>
        <v>26</v>
      </c>
      <c r="F54" s="104">
        <f t="shared" si="47"/>
        <v>1</v>
      </c>
      <c r="G54" s="104">
        <f t="shared" si="47"/>
        <v>16</v>
      </c>
      <c r="H54" s="104">
        <f t="shared" si="47"/>
        <v>12</v>
      </c>
      <c r="I54" s="104">
        <f t="shared" si="47"/>
        <v>21</v>
      </c>
      <c r="J54" s="238" t="s">
        <v>247</v>
      </c>
      <c r="K54" s="82">
        <f t="shared" ref="K54:Q54" si="48">K52-K51</f>
        <v>-1.4363079821050153</v>
      </c>
      <c r="L54" s="82">
        <f t="shared" si="48"/>
        <v>-0.63058517496944333</v>
      </c>
      <c r="M54" s="82">
        <f t="shared" si="48"/>
        <v>0.94856873759628613</v>
      </c>
      <c r="N54" s="82">
        <f t="shared" si="48"/>
        <v>-0.76569455189657987</v>
      </c>
      <c r="O54" s="82">
        <f t="shared" si="48"/>
        <v>0.61892428268693855</v>
      </c>
      <c r="P54" s="82">
        <f t="shared" si="48"/>
        <v>2.9600726563288049E-2</v>
      </c>
      <c r="Q54" s="82">
        <f t="shared" si="48"/>
        <v>1.2354939621245249</v>
      </c>
    </row>
    <row r="55" spans="1:17" ht="25" customHeight="1" thickBot="1">
      <c r="A55" s="101" t="s">
        <v>120</v>
      </c>
      <c r="B55" s="81">
        <f>B53-B52</f>
        <v>76</v>
      </c>
      <c r="C55" s="81">
        <f t="shared" ref="C55:I55" si="49">C53-C52</f>
        <v>-13</v>
      </c>
      <c r="D55" s="81">
        <f t="shared" si="49"/>
        <v>11</v>
      </c>
      <c r="E55" s="81">
        <f t="shared" si="49"/>
        <v>21</v>
      </c>
      <c r="F55" s="81">
        <f t="shared" si="49"/>
        <v>22</v>
      </c>
      <c r="G55" s="81">
        <f t="shared" si="49"/>
        <v>2</v>
      </c>
      <c r="H55" s="81">
        <f t="shared" si="49"/>
        <v>30</v>
      </c>
      <c r="I55" s="81">
        <f t="shared" si="49"/>
        <v>3</v>
      </c>
      <c r="J55" s="202" t="s">
        <v>247</v>
      </c>
      <c r="K55" s="110">
        <f t="shared" ref="K55:Q55" si="50">K53-K52</f>
        <v>-1.4169468253727882</v>
      </c>
      <c r="L55" s="110">
        <f t="shared" si="50"/>
        <v>-0.1830370213324457</v>
      </c>
      <c r="M55" s="110">
        <f t="shared" si="50"/>
        <v>0.39727009318431783</v>
      </c>
      <c r="N55" s="110">
        <f t="shared" si="50"/>
        <v>0.67359239179816655</v>
      </c>
      <c r="O55" s="110">
        <f t="shared" si="50"/>
        <v>-0.47551261471363304</v>
      </c>
      <c r="P55" s="110">
        <f t="shared" si="50"/>
        <v>1.1769694399854629</v>
      </c>
      <c r="Q55" s="110">
        <f t="shared" si="50"/>
        <v>-0.17233546354908125</v>
      </c>
    </row>
    <row r="56" spans="1:17" ht="25" customHeight="1" thickBot="1">
      <c r="A56" s="103" t="s">
        <v>73</v>
      </c>
      <c r="B56" s="104">
        <f>B53-B51</f>
        <v>144</v>
      </c>
      <c r="C56" s="104">
        <f t="shared" ref="C56:I56" si="51">C53-C51</f>
        <v>-25</v>
      </c>
      <c r="D56" s="104">
        <f t="shared" si="51"/>
        <v>15</v>
      </c>
      <c r="E56" s="104">
        <f t="shared" si="51"/>
        <v>47</v>
      </c>
      <c r="F56" s="104">
        <f t="shared" si="51"/>
        <v>23</v>
      </c>
      <c r="G56" s="104">
        <f t="shared" si="51"/>
        <v>18</v>
      </c>
      <c r="H56" s="104">
        <f t="shared" si="51"/>
        <v>42</v>
      </c>
      <c r="I56" s="104">
        <f t="shared" si="51"/>
        <v>24</v>
      </c>
      <c r="J56" s="201" t="s">
        <v>247</v>
      </c>
      <c r="K56" s="82">
        <f>K53-K51</f>
        <v>-2.8532548074778035</v>
      </c>
      <c r="L56" s="82">
        <f t="shared" ref="L56:Q56" si="52">L53-L51</f>
        <v>-0.81362219630188903</v>
      </c>
      <c r="M56" s="82">
        <f t="shared" si="52"/>
        <v>1.345838830780604</v>
      </c>
      <c r="N56" s="82">
        <f t="shared" si="52"/>
        <v>-9.2102160098413322E-2</v>
      </c>
      <c r="O56" s="82">
        <f t="shared" si="52"/>
        <v>0.14341166797330551</v>
      </c>
      <c r="P56" s="82">
        <f t="shared" si="52"/>
        <v>1.2065701665487509</v>
      </c>
      <c r="Q56" s="82">
        <f t="shared" si="52"/>
        <v>1.0631584985754436</v>
      </c>
    </row>
    <row r="57" spans="1:17" ht="15" customHeight="1" thickBot="1">
      <c r="A57" s="56"/>
      <c r="B57" s="372" t="s">
        <v>4</v>
      </c>
      <c r="C57" s="359"/>
      <c r="D57" s="359"/>
      <c r="E57" s="359"/>
      <c r="F57" s="359"/>
      <c r="G57" s="359"/>
      <c r="H57" s="359"/>
      <c r="I57" s="373"/>
      <c r="J57" s="359" t="s">
        <v>4</v>
      </c>
      <c r="K57" s="359"/>
      <c r="L57" s="359"/>
      <c r="M57" s="359"/>
      <c r="N57" s="359"/>
      <c r="O57" s="359"/>
      <c r="P57" s="359"/>
      <c r="Q57" s="359"/>
    </row>
    <row r="58" spans="1:17" ht="14.5" thickBot="1">
      <c r="A58" s="102">
        <v>2011</v>
      </c>
      <c r="B58" s="46">
        <f>SUM(C58:I58)</f>
        <v>8330</v>
      </c>
      <c r="C58" s="46">
        <v>2464</v>
      </c>
      <c r="D58" s="46">
        <v>1497</v>
      </c>
      <c r="E58" s="46">
        <v>926</v>
      </c>
      <c r="F58" s="46">
        <v>592</v>
      </c>
      <c r="G58" s="46">
        <v>347</v>
      </c>
      <c r="H58" s="46">
        <v>650</v>
      </c>
      <c r="I58" s="46">
        <v>1854</v>
      </c>
      <c r="J58" s="46">
        <f t="shared" ref="J58:Q60" si="53">B58*100/$B58</f>
        <v>100</v>
      </c>
      <c r="K58" s="73">
        <f t="shared" si="53"/>
        <v>29.579831932773111</v>
      </c>
      <c r="L58" s="73">
        <f t="shared" si="53"/>
        <v>17.971188475390157</v>
      </c>
      <c r="M58" s="73">
        <f t="shared" si="53"/>
        <v>11.116446578631452</v>
      </c>
      <c r="N58" s="73">
        <f t="shared" si="53"/>
        <v>7.1068427370948379</v>
      </c>
      <c r="O58" s="73">
        <f t="shared" si="53"/>
        <v>4.1656662665066024</v>
      </c>
      <c r="P58" s="73">
        <f t="shared" si="53"/>
        <v>7.8031212484993997</v>
      </c>
      <c r="Q58" s="73">
        <f t="shared" si="53"/>
        <v>22.256902761104442</v>
      </c>
    </row>
    <row r="59" spans="1:17" ht="14.5" thickBot="1">
      <c r="A59" s="100">
        <v>2013</v>
      </c>
      <c r="B59" s="48">
        <f>SUM(C59:I59)</f>
        <v>8911</v>
      </c>
      <c r="C59" s="48">
        <v>2256</v>
      </c>
      <c r="D59" s="48">
        <v>1585</v>
      </c>
      <c r="E59" s="48">
        <v>1061</v>
      </c>
      <c r="F59" s="48">
        <v>667</v>
      </c>
      <c r="G59" s="48">
        <v>389</v>
      </c>
      <c r="H59" s="48">
        <v>739</v>
      </c>
      <c r="I59" s="48">
        <v>2214</v>
      </c>
      <c r="J59" s="48">
        <f t="shared" si="53"/>
        <v>100</v>
      </c>
      <c r="K59" s="74">
        <f t="shared" si="53"/>
        <v>25.317023903041186</v>
      </c>
      <c r="L59" s="74">
        <f t="shared" si="53"/>
        <v>17.787004825496577</v>
      </c>
      <c r="M59" s="74">
        <f t="shared" si="53"/>
        <v>11.906632252272471</v>
      </c>
      <c r="N59" s="74">
        <f t="shared" si="53"/>
        <v>7.485130737290989</v>
      </c>
      <c r="O59" s="74">
        <f t="shared" si="53"/>
        <v>4.3653910896644597</v>
      </c>
      <c r="P59" s="74">
        <f t="shared" si="53"/>
        <v>8.2931208618561332</v>
      </c>
      <c r="Q59" s="74">
        <f t="shared" si="53"/>
        <v>24.845696330378185</v>
      </c>
    </row>
    <row r="60" spans="1:17" ht="14.5" thickBot="1">
      <c r="A60" s="102">
        <v>2015</v>
      </c>
      <c r="B60" s="46">
        <f>SUM(C60:I60)</f>
        <v>9647</v>
      </c>
      <c r="C60" s="46">
        <v>2408</v>
      </c>
      <c r="D60" s="46">
        <v>1957</v>
      </c>
      <c r="E60" s="46">
        <v>1272</v>
      </c>
      <c r="F60" s="46">
        <v>844</v>
      </c>
      <c r="G60" s="46">
        <v>451</v>
      </c>
      <c r="H60" s="46">
        <v>924</v>
      </c>
      <c r="I60" s="46">
        <v>1791</v>
      </c>
      <c r="J60" s="46">
        <f t="shared" si="53"/>
        <v>100</v>
      </c>
      <c r="K60" s="73">
        <f t="shared" si="53"/>
        <v>24.961127811754949</v>
      </c>
      <c r="L60" s="73">
        <f t="shared" si="53"/>
        <v>20.286099305483571</v>
      </c>
      <c r="M60" s="73">
        <f t="shared" si="53"/>
        <v>13.185446252721054</v>
      </c>
      <c r="N60" s="73">
        <f t="shared" si="53"/>
        <v>8.7488338343526486</v>
      </c>
      <c r="O60" s="73">
        <f t="shared" si="53"/>
        <v>4.6750285062713797</v>
      </c>
      <c r="P60" s="73">
        <f t="shared" si="53"/>
        <v>9.5781071835803875</v>
      </c>
      <c r="Q60" s="73">
        <f t="shared" si="53"/>
        <v>18.565357105836011</v>
      </c>
    </row>
    <row r="61" spans="1:17" ht="25" customHeight="1" thickBot="1">
      <c r="A61" s="103" t="s">
        <v>119</v>
      </c>
      <c r="B61" s="104">
        <f>B59-B58</f>
        <v>581</v>
      </c>
      <c r="C61" s="104">
        <f t="shared" ref="C61:I61" si="54">C59-C58</f>
        <v>-208</v>
      </c>
      <c r="D61" s="104">
        <f t="shared" si="54"/>
        <v>88</v>
      </c>
      <c r="E61" s="104">
        <f t="shared" si="54"/>
        <v>135</v>
      </c>
      <c r="F61" s="104">
        <f t="shared" si="54"/>
        <v>75</v>
      </c>
      <c r="G61" s="104">
        <f t="shared" si="54"/>
        <v>42</v>
      </c>
      <c r="H61" s="104">
        <f t="shared" si="54"/>
        <v>89</v>
      </c>
      <c r="I61" s="104">
        <f t="shared" si="54"/>
        <v>360</v>
      </c>
      <c r="J61" s="238" t="s">
        <v>247</v>
      </c>
      <c r="K61" s="82">
        <f t="shared" ref="K61:Q61" si="55">K59-K58</f>
        <v>-4.2628080297319251</v>
      </c>
      <c r="L61" s="82">
        <f t="shared" si="55"/>
        <v>-0.18418364989357983</v>
      </c>
      <c r="M61" s="82">
        <f t="shared" si="55"/>
        <v>0.79018567364101955</v>
      </c>
      <c r="N61" s="82">
        <f t="shared" si="55"/>
        <v>0.37828800019615105</v>
      </c>
      <c r="O61" s="82">
        <f t="shared" si="55"/>
        <v>0.19972482315785722</v>
      </c>
      <c r="P61" s="82">
        <f t="shared" si="55"/>
        <v>0.48999961335673348</v>
      </c>
      <c r="Q61" s="82">
        <f t="shared" si="55"/>
        <v>2.5887935692737436</v>
      </c>
    </row>
    <row r="62" spans="1:17" ht="25" customHeight="1" thickBot="1">
      <c r="A62" s="101" t="s">
        <v>120</v>
      </c>
      <c r="B62" s="81">
        <f>B60-B59</f>
        <v>736</v>
      </c>
      <c r="C62" s="81">
        <f t="shared" ref="C62:I62" si="56">C60-C59</f>
        <v>152</v>
      </c>
      <c r="D62" s="81">
        <f t="shared" si="56"/>
        <v>372</v>
      </c>
      <c r="E62" s="81">
        <f t="shared" si="56"/>
        <v>211</v>
      </c>
      <c r="F62" s="81">
        <f t="shared" si="56"/>
        <v>177</v>
      </c>
      <c r="G62" s="81">
        <f t="shared" si="56"/>
        <v>62</v>
      </c>
      <c r="H62" s="81">
        <f t="shared" si="56"/>
        <v>185</v>
      </c>
      <c r="I62" s="81">
        <f t="shared" si="56"/>
        <v>-423</v>
      </c>
      <c r="J62" s="202" t="s">
        <v>247</v>
      </c>
      <c r="K62" s="110">
        <f t="shared" ref="K62:Q62" si="57">K60-K59</f>
        <v>-0.35589609128623678</v>
      </c>
      <c r="L62" s="110">
        <f t="shared" si="57"/>
        <v>2.4990944799869936</v>
      </c>
      <c r="M62" s="110">
        <f t="shared" si="57"/>
        <v>1.2788140004485822</v>
      </c>
      <c r="N62" s="110">
        <f t="shared" si="57"/>
        <v>1.2637030970616596</v>
      </c>
      <c r="O62" s="110">
        <f t="shared" si="57"/>
        <v>0.30963741660692001</v>
      </c>
      <c r="P62" s="110">
        <f t="shared" si="57"/>
        <v>1.2849863217242543</v>
      </c>
      <c r="Q62" s="110">
        <f t="shared" si="57"/>
        <v>-6.2803392245421747</v>
      </c>
    </row>
    <row r="63" spans="1:17" ht="25" customHeight="1" thickBot="1">
      <c r="A63" s="103" t="s">
        <v>73</v>
      </c>
      <c r="B63" s="104">
        <f>B60-B58</f>
        <v>1317</v>
      </c>
      <c r="C63" s="104">
        <f t="shared" ref="C63:I63" si="58">C60-C58</f>
        <v>-56</v>
      </c>
      <c r="D63" s="104">
        <f t="shared" si="58"/>
        <v>460</v>
      </c>
      <c r="E63" s="104">
        <f t="shared" si="58"/>
        <v>346</v>
      </c>
      <c r="F63" s="104">
        <f t="shared" si="58"/>
        <v>252</v>
      </c>
      <c r="G63" s="104">
        <f t="shared" si="58"/>
        <v>104</v>
      </c>
      <c r="H63" s="104">
        <f t="shared" si="58"/>
        <v>274</v>
      </c>
      <c r="I63" s="104">
        <f t="shared" si="58"/>
        <v>-63</v>
      </c>
      <c r="J63" s="201" t="s">
        <v>247</v>
      </c>
      <c r="K63" s="82">
        <f>K60-K58</f>
        <v>-4.6187041210181619</v>
      </c>
      <c r="L63" s="82">
        <f t="shared" ref="L63:Q63" si="59">L60-L58</f>
        <v>2.3149108300934138</v>
      </c>
      <c r="M63" s="82">
        <f t="shared" si="59"/>
        <v>2.0689996740896017</v>
      </c>
      <c r="N63" s="82">
        <f t="shared" si="59"/>
        <v>1.6419910972578107</v>
      </c>
      <c r="O63" s="82">
        <f t="shared" si="59"/>
        <v>0.50936223976477724</v>
      </c>
      <c r="P63" s="82">
        <f t="shared" si="59"/>
        <v>1.7749859350809878</v>
      </c>
      <c r="Q63" s="82">
        <f t="shared" si="59"/>
        <v>-3.6915456552684311</v>
      </c>
    </row>
    <row r="64" spans="1:17" ht="20" customHeight="1">
      <c r="A64" s="357" t="s">
        <v>305</v>
      </c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</row>
  </sheetData>
  <mergeCells count="24">
    <mergeCell ref="J5:J6"/>
    <mergeCell ref="K5:Q5"/>
    <mergeCell ref="J8:Q8"/>
    <mergeCell ref="C5:I5"/>
    <mergeCell ref="A5:A6"/>
    <mergeCell ref="B5:B6"/>
    <mergeCell ref="B8:I8"/>
    <mergeCell ref="B15:I15"/>
    <mergeCell ref="B7:I7"/>
    <mergeCell ref="J7:Q7"/>
    <mergeCell ref="J29:Q29"/>
    <mergeCell ref="J36:Q36"/>
    <mergeCell ref="J15:Q15"/>
    <mergeCell ref="A64:Q64"/>
    <mergeCell ref="B43:I43"/>
    <mergeCell ref="B50:I50"/>
    <mergeCell ref="B57:I57"/>
    <mergeCell ref="B22:I22"/>
    <mergeCell ref="B29:I29"/>
    <mergeCell ref="B36:I36"/>
    <mergeCell ref="J43:Q43"/>
    <mergeCell ref="J50:Q50"/>
    <mergeCell ref="J57:Q57"/>
    <mergeCell ref="J22:Q22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H3" sqref="H3"/>
    </sheetView>
  </sheetViews>
  <sheetFormatPr baseColWidth="10" defaultColWidth="10.81640625" defaultRowHeight="11.5"/>
  <cols>
    <col min="1" max="1" width="24.54296875" style="64" customWidth="1"/>
    <col min="2" max="5" width="10.81640625" style="64" customWidth="1"/>
    <col min="6" max="6" width="16.81640625" style="64" customWidth="1"/>
    <col min="7" max="10" width="10.81640625" style="64" customWidth="1"/>
    <col min="11" max="11" width="16.453125" style="64" customWidth="1"/>
    <col min="12" max="12" width="10.81640625" style="64" customWidth="1"/>
    <col min="13" max="15" width="10.81640625" style="64"/>
    <col min="16" max="16" width="15.7265625" style="64" customWidth="1"/>
    <col min="17" max="16384" width="10.81640625" style="64"/>
  </cols>
  <sheetData>
    <row r="1" spans="1:16" s="40" customFormat="1" ht="20.149999999999999" customHeight="1">
      <c r="A1" s="35" t="s">
        <v>0</v>
      </c>
    </row>
    <row r="2" spans="1:16" ht="14.5" customHeight="1">
      <c r="A2" s="126"/>
    </row>
    <row r="3" spans="1:16" s="4" customFormat="1" ht="14.5" customHeight="1">
      <c r="A3" s="54" t="s">
        <v>207</v>
      </c>
    </row>
    <row r="4" spans="1:16" ht="14.5" customHeight="1">
      <c r="A4" s="127"/>
    </row>
    <row r="5" spans="1:16" s="125" customFormat="1" ht="20" customHeight="1">
      <c r="A5" s="342" t="s">
        <v>29</v>
      </c>
      <c r="B5" s="342">
        <v>2011</v>
      </c>
      <c r="C5" s="342"/>
      <c r="D5" s="342"/>
      <c r="E5" s="342"/>
      <c r="F5" s="342"/>
      <c r="G5" s="342">
        <v>2015</v>
      </c>
      <c r="H5" s="342"/>
      <c r="I5" s="342"/>
      <c r="J5" s="342"/>
      <c r="K5" s="342"/>
      <c r="L5" s="342" t="s">
        <v>59</v>
      </c>
      <c r="M5" s="342"/>
      <c r="N5" s="342"/>
      <c r="O5" s="342"/>
      <c r="P5" s="342"/>
    </row>
    <row r="6" spans="1:16" s="127" customFormat="1" ht="20" customHeight="1">
      <c r="A6" s="342"/>
      <c r="B6" s="342" t="s">
        <v>2</v>
      </c>
      <c r="C6" s="342" t="s">
        <v>112</v>
      </c>
      <c r="D6" s="342"/>
      <c r="E6" s="342"/>
      <c r="F6" s="342"/>
      <c r="G6" s="342" t="s">
        <v>2</v>
      </c>
      <c r="H6" s="342" t="s">
        <v>112</v>
      </c>
      <c r="I6" s="342"/>
      <c r="J6" s="342"/>
      <c r="K6" s="342"/>
      <c r="L6" s="342" t="s">
        <v>2</v>
      </c>
      <c r="M6" s="342" t="s">
        <v>112</v>
      </c>
      <c r="N6" s="342"/>
      <c r="O6" s="342"/>
      <c r="P6" s="342"/>
    </row>
    <row r="7" spans="1:16" ht="40" customHeight="1">
      <c r="A7" s="342"/>
      <c r="B7" s="342"/>
      <c r="C7" s="92" t="s">
        <v>110</v>
      </c>
      <c r="D7" s="92" t="s">
        <v>111</v>
      </c>
      <c r="E7" s="92" t="s">
        <v>113</v>
      </c>
      <c r="F7" s="92" t="s">
        <v>114</v>
      </c>
      <c r="G7" s="342"/>
      <c r="H7" s="92" t="s">
        <v>110</v>
      </c>
      <c r="I7" s="92" t="s">
        <v>111</v>
      </c>
      <c r="J7" s="92" t="s">
        <v>113</v>
      </c>
      <c r="K7" s="92" t="s">
        <v>114</v>
      </c>
      <c r="L7" s="342"/>
      <c r="M7" s="92" t="s">
        <v>110</v>
      </c>
      <c r="N7" s="92" t="s">
        <v>111</v>
      </c>
      <c r="O7" s="92" t="s">
        <v>113</v>
      </c>
      <c r="P7" s="92" t="s">
        <v>114</v>
      </c>
    </row>
    <row r="8" spans="1:16" ht="15" customHeight="1">
      <c r="A8" s="57"/>
      <c r="B8" s="368" t="s">
        <v>5</v>
      </c>
      <c r="C8" s="368"/>
      <c r="D8" s="368"/>
      <c r="E8" s="368"/>
      <c r="F8" s="368"/>
      <c r="G8" s="368" t="s">
        <v>5</v>
      </c>
      <c r="H8" s="368"/>
      <c r="I8" s="368"/>
      <c r="J8" s="368"/>
      <c r="K8" s="368"/>
      <c r="L8" s="368" t="s">
        <v>5</v>
      </c>
      <c r="M8" s="368"/>
      <c r="N8" s="368"/>
      <c r="O8" s="368"/>
      <c r="P8" s="368"/>
    </row>
    <row r="9" spans="1:16" ht="14.5" customHeight="1">
      <c r="A9" s="7" t="s">
        <v>10</v>
      </c>
      <c r="B9" s="12">
        <f>SUM(B11:B20,B22:B27)</f>
        <v>51484</v>
      </c>
      <c r="C9" s="12">
        <f>C10+C21</f>
        <v>18471</v>
      </c>
      <c r="D9" s="12">
        <f>D10+D21</f>
        <v>18018</v>
      </c>
      <c r="E9" s="12">
        <f>E10+E21</f>
        <v>8490</v>
      </c>
      <c r="F9" s="12">
        <f>F10+F21</f>
        <v>6505</v>
      </c>
      <c r="G9" s="12">
        <f>SUM(G11:G20,G22:G27)</f>
        <v>54536</v>
      </c>
      <c r="H9" s="12">
        <f>SUM(H11:H20,H22:H27)</f>
        <v>17656</v>
      </c>
      <c r="I9" s="12">
        <f>SUM(I11:I20,I22:I27)</f>
        <v>18780</v>
      </c>
      <c r="J9" s="12">
        <f>SUM(J11:J20,J22:J27)</f>
        <v>10945</v>
      </c>
      <c r="K9" s="12">
        <f>SUM(K11:K20,K22:K27)</f>
        <v>7155</v>
      </c>
      <c r="L9" s="33">
        <f>G9-B9</f>
        <v>3052</v>
      </c>
      <c r="M9" s="33">
        <f>H9-C9</f>
        <v>-815</v>
      </c>
      <c r="N9" s="33">
        <f>I9-D9</f>
        <v>762</v>
      </c>
      <c r="O9" s="33">
        <f>J9-E9</f>
        <v>2455</v>
      </c>
      <c r="P9" s="33">
        <f>K9-F9</f>
        <v>650</v>
      </c>
    </row>
    <row r="10" spans="1:16" ht="14.5" customHeight="1">
      <c r="A10" s="44" t="s">
        <v>30</v>
      </c>
      <c r="B10" s="10">
        <f>SUM(B11:B20)</f>
        <v>40881</v>
      </c>
      <c r="C10" s="10">
        <v>17320</v>
      </c>
      <c r="D10" s="10">
        <v>15337</v>
      </c>
      <c r="E10" s="10">
        <v>4989</v>
      </c>
      <c r="F10" s="10">
        <v>3235</v>
      </c>
      <c r="G10" s="10">
        <f>SUM(G11:G20)</f>
        <v>43289</v>
      </c>
      <c r="H10" s="10">
        <f>SUM(H11:H20)</f>
        <v>16058</v>
      </c>
      <c r="I10" s="10">
        <f>SUM(I11:I20)</f>
        <v>15798</v>
      </c>
      <c r="J10" s="10">
        <f>SUM(J11:J20)</f>
        <v>6765</v>
      </c>
      <c r="K10" s="10">
        <f>SUM(K11:K20)</f>
        <v>4668</v>
      </c>
      <c r="L10" s="34">
        <v>3052</v>
      </c>
      <c r="M10" s="34">
        <v>-815</v>
      </c>
      <c r="N10" s="34">
        <v>762</v>
      </c>
      <c r="O10" s="34">
        <v>2455</v>
      </c>
      <c r="P10" s="34">
        <v>650</v>
      </c>
    </row>
    <row r="11" spans="1:16" ht="14.5" customHeight="1">
      <c r="A11" s="68" t="s">
        <v>11</v>
      </c>
      <c r="B11" s="12">
        <f t="shared" ref="B11:B19" si="0">SUM(C11:F11)</f>
        <v>1681</v>
      </c>
      <c r="C11" s="12">
        <v>697</v>
      </c>
      <c r="D11" s="12">
        <v>482</v>
      </c>
      <c r="E11" s="12">
        <v>422</v>
      </c>
      <c r="F11" s="12">
        <v>80</v>
      </c>
      <c r="G11" s="12">
        <f t="shared" ref="G11:G20" si="1">SUM(H11:K11)</f>
        <v>1765</v>
      </c>
      <c r="H11" s="12">
        <v>611</v>
      </c>
      <c r="I11" s="12">
        <v>514</v>
      </c>
      <c r="J11" s="12">
        <v>532</v>
      </c>
      <c r="K11" s="12">
        <v>108</v>
      </c>
      <c r="L11" s="33">
        <f t="shared" ref="L11:L19" si="2">SUM(M11:P11)</f>
        <v>84</v>
      </c>
      <c r="M11" s="33">
        <f>H11-C11</f>
        <v>-86</v>
      </c>
      <c r="N11" s="33">
        <f t="shared" ref="N11:P21" si="3">I11-D11</f>
        <v>32</v>
      </c>
      <c r="O11" s="33">
        <f t="shared" si="3"/>
        <v>110</v>
      </c>
      <c r="P11" s="33">
        <f t="shared" si="3"/>
        <v>28</v>
      </c>
    </row>
    <row r="12" spans="1:16" ht="14.5" customHeight="1">
      <c r="A12" s="69" t="s">
        <v>12</v>
      </c>
      <c r="B12" s="10">
        <f t="shared" si="0"/>
        <v>1054</v>
      </c>
      <c r="C12" s="10">
        <v>345</v>
      </c>
      <c r="D12" s="10">
        <v>286</v>
      </c>
      <c r="E12" s="10">
        <v>252</v>
      </c>
      <c r="F12" s="10">
        <v>171</v>
      </c>
      <c r="G12" s="10">
        <f t="shared" si="1"/>
        <v>1048</v>
      </c>
      <c r="H12" s="10">
        <v>293</v>
      </c>
      <c r="I12" s="10">
        <v>285</v>
      </c>
      <c r="J12" s="10">
        <v>299</v>
      </c>
      <c r="K12" s="10">
        <v>171</v>
      </c>
      <c r="L12" s="34">
        <f t="shared" si="2"/>
        <v>-6</v>
      </c>
      <c r="M12" s="34">
        <f t="shared" ref="M12:M21" si="4">H12-C12</f>
        <v>-52</v>
      </c>
      <c r="N12" s="34">
        <f t="shared" si="3"/>
        <v>-1</v>
      </c>
      <c r="O12" s="34">
        <f t="shared" si="3"/>
        <v>47</v>
      </c>
      <c r="P12" s="34">
        <f t="shared" si="3"/>
        <v>0</v>
      </c>
    </row>
    <row r="13" spans="1:16" ht="14.5" customHeight="1">
      <c r="A13" s="68" t="s">
        <v>13</v>
      </c>
      <c r="B13" s="12">
        <f t="shared" si="0"/>
        <v>4687</v>
      </c>
      <c r="C13" s="12">
        <v>2010</v>
      </c>
      <c r="D13" s="12">
        <v>1386</v>
      </c>
      <c r="E13" s="12">
        <v>1038</v>
      </c>
      <c r="F13" s="12">
        <v>253</v>
      </c>
      <c r="G13" s="12">
        <f t="shared" si="1"/>
        <v>5119</v>
      </c>
      <c r="H13" s="12">
        <v>2096</v>
      </c>
      <c r="I13" s="12">
        <v>1507</v>
      </c>
      <c r="J13" s="12">
        <v>1138</v>
      </c>
      <c r="K13" s="12">
        <v>378</v>
      </c>
      <c r="L13" s="33">
        <f t="shared" si="2"/>
        <v>432</v>
      </c>
      <c r="M13" s="33">
        <f t="shared" si="4"/>
        <v>86</v>
      </c>
      <c r="N13" s="33">
        <f t="shared" si="3"/>
        <v>121</v>
      </c>
      <c r="O13" s="33">
        <f t="shared" si="3"/>
        <v>100</v>
      </c>
      <c r="P13" s="33">
        <f t="shared" si="3"/>
        <v>125</v>
      </c>
    </row>
    <row r="14" spans="1:16" ht="14.5" customHeight="1">
      <c r="A14" s="69" t="s">
        <v>14</v>
      </c>
      <c r="B14" s="10">
        <v>428</v>
      </c>
      <c r="C14" s="167" t="s">
        <v>175</v>
      </c>
      <c r="D14" s="167" t="s">
        <v>175</v>
      </c>
      <c r="E14" s="167" t="s">
        <v>175</v>
      </c>
      <c r="F14" s="167" t="s">
        <v>175</v>
      </c>
      <c r="G14" s="10">
        <f t="shared" si="1"/>
        <v>435</v>
      </c>
      <c r="H14" s="10">
        <v>186</v>
      </c>
      <c r="I14" s="10">
        <v>109</v>
      </c>
      <c r="J14" s="10">
        <v>132</v>
      </c>
      <c r="K14" s="10">
        <v>8</v>
      </c>
      <c r="L14" s="34">
        <f>G14-B14</f>
        <v>7</v>
      </c>
      <c r="M14" s="167" t="s">
        <v>175</v>
      </c>
      <c r="N14" s="167" t="s">
        <v>175</v>
      </c>
      <c r="O14" s="167" t="s">
        <v>175</v>
      </c>
      <c r="P14" s="167" t="s">
        <v>175</v>
      </c>
    </row>
    <row r="15" spans="1:16" ht="14.5" customHeight="1">
      <c r="A15" s="68" t="s">
        <v>15</v>
      </c>
      <c r="B15" s="12">
        <f t="shared" si="0"/>
        <v>9486</v>
      </c>
      <c r="C15" s="12">
        <v>3831</v>
      </c>
      <c r="D15" s="12">
        <v>4785</v>
      </c>
      <c r="E15" s="12">
        <v>665</v>
      </c>
      <c r="F15" s="12">
        <v>205</v>
      </c>
      <c r="G15" s="12">
        <f t="shared" si="1"/>
        <v>9876</v>
      </c>
      <c r="H15" s="12">
        <v>3502</v>
      </c>
      <c r="I15" s="12">
        <v>4932</v>
      </c>
      <c r="J15" s="12">
        <v>1012</v>
      </c>
      <c r="K15" s="12">
        <v>430</v>
      </c>
      <c r="L15" s="33">
        <f t="shared" si="2"/>
        <v>390</v>
      </c>
      <c r="M15" s="33">
        <f t="shared" si="4"/>
        <v>-329</v>
      </c>
      <c r="N15" s="33">
        <f t="shared" si="3"/>
        <v>147</v>
      </c>
      <c r="O15" s="33">
        <f t="shared" si="3"/>
        <v>347</v>
      </c>
      <c r="P15" s="33">
        <f t="shared" si="3"/>
        <v>225</v>
      </c>
    </row>
    <row r="16" spans="1:16" ht="14.5" customHeight="1">
      <c r="A16" s="69" t="s">
        <v>16</v>
      </c>
      <c r="B16" s="10">
        <f t="shared" si="0"/>
        <v>3950</v>
      </c>
      <c r="C16" s="10">
        <v>1376</v>
      </c>
      <c r="D16" s="10">
        <v>1588</v>
      </c>
      <c r="E16" s="10">
        <v>618</v>
      </c>
      <c r="F16" s="10">
        <v>368</v>
      </c>
      <c r="G16" s="10">
        <f t="shared" si="1"/>
        <v>4193</v>
      </c>
      <c r="H16" s="10">
        <v>1317</v>
      </c>
      <c r="I16" s="10">
        <v>1519</v>
      </c>
      <c r="J16" s="10">
        <v>876</v>
      </c>
      <c r="K16" s="10">
        <v>481</v>
      </c>
      <c r="L16" s="34">
        <f t="shared" si="2"/>
        <v>243</v>
      </c>
      <c r="M16" s="34">
        <f t="shared" si="4"/>
        <v>-59</v>
      </c>
      <c r="N16" s="34">
        <f t="shared" si="3"/>
        <v>-69</v>
      </c>
      <c r="O16" s="34">
        <f t="shared" si="3"/>
        <v>258</v>
      </c>
      <c r="P16" s="34">
        <f t="shared" si="3"/>
        <v>113</v>
      </c>
    </row>
    <row r="17" spans="1:16" ht="14.5" customHeight="1">
      <c r="A17" s="68" t="s">
        <v>17</v>
      </c>
      <c r="B17" s="12">
        <f t="shared" si="0"/>
        <v>2429</v>
      </c>
      <c r="C17" s="12">
        <v>857</v>
      </c>
      <c r="D17" s="12">
        <v>1019</v>
      </c>
      <c r="E17" s="12">
        <v>336</v>
      </c>
      <c r="F17" s="12">
        <v>217</v>
      </c>
      <c r="G17" s="12">
        <f t="shared" si="1"/>
        <v>2495</v>
      </c>
      <c r="H17" s="12">
        <v>714</v>
      </c>
      <c r="I17" s="12">
        <v>993</v>
      </c>
      <c r="J17" s="12">
        <v>449</v>
      </c>
      <c r="K17" s="12">
        <v>339</v>
      </c>
      <c r="L17" s="33">
        <f t="shared" si="2"/>
        <v>66</v>
      </c>
      <c r="M17" s="33">
        <f t="shared" si="4"/>
        <v>-143</v>
      </c>
      <c r="N17" s="33">
        <f t="shared" si="3"/>
        <v>-26</v>
      </c>
      <c r="O17" s="33">
        <f t="shared" si="3"/>
        <v>113</v>
      </c>
      <c r="P17" s="33">
        <f t="shared" si="3"/>
        <v>122</v>
      </c>
    </row>
    <row r="18" spans="1:16" ht="14.5" customHeight="1">
      <c r="A18" s="69" t="s">
        <v>18</v>
      </c>
      <c r="B18" s="10">
        <f t="shared" si="0"/>
        <v>8244</v>
      </c>
      <c r="C18" s="10">
        <v>4088</v>
      </c>
      <c r="D18" s="10">
        <v>2520</v>
      </c>
      <c r="E18" s="10">
        <v>616</v>
      </c>
      <c r="F18" s="10">
        <v>1020</v>
      </c>
      <c r="G18" s="10">
        <f t="shared" si="1"/>
        <v>8710</v>
      </c>
      <c r="H18" s="10">
        <v>3719</v>
      </c>
      <c r="I18" s="10">
        <v>2551</v>
      </c>
      <c r="J18" s="10">
        <v>939</v>
      </c>
      <c r="K18" s="10">
        <v>1501</v>
      </c>
      <c r="L18" s="34">
        <f t="shared" si="2"/>
        <v>466</v>
      </c>
      <c r="M18" s="34">
        <f t="shared" si="4"/>
        <v>-369</v>
      </c>
      <c r="N18" s="34">
        <f t="shared" si="3"/>
        <v>31</v>
      </c>
      <c r="O18" s="34">
        <f t="shared" si="3"/>
        <v>323</v>
      </c>
      <c r="P18" s="34">
        <f t="shared" si="3"/>
        <v>481</v>
      </c>
    </row>
    <row r="19" spans="1:16" ht="14.5" customHeight="1">
      <c r="A19" s="68" t="s">
        <v>19</v>
      </c>
      <c r="B19" s="12">
        <f t="shared" si="0"/>
        <v>8453</v>
      </c>
      <c r="C19" s="12">
        <v>3778</v>
      </c>
      <c r="D19" s="12">
        <v>2958</v>
      </c>
      <c r="E19" s="12">
        <v>834</v>
      </c>
      <c r="F19" s="12">
        <v>883</v>
      </c>
      <c r="G19" s="12">
        <f t="shared" si="1"/>
        <v>9166</v>
      </c>
      <c r="H19" s="12">
        <v>3511</v>
      </c>
      <c r="I19" s="12">
        <v>3193</v>
      </c>
      <c r="J19" s="12">
        <v>1258</v>
      </c>
      <c r="K19" s="12">
        <v>1204</v>
      </c>
      <c r="L19" s="33">
        <f t="shared" si="2"/>
        <v>713</v>
      </c>
      <c r="M19" s="33">
        <f t="shared" si="4"/>
        <v>-267</v>
      </c>
      <c r="N19" s="33">
        <f t="shared" si="3"/>
        <v>235</v>
      </c>
      <c r="O19" s="33">
        <f t="shared" si="3"/>
        <v>424</v>
      </c>
      <c r="P19" s="33">
        <f t="shared" si="3"/>
        <v>321</v>
      </c>
    </row>
    <row r="20" spans="1:16" ht="14.5" customHeight="1">
      <c r="A20" s="69" t="s">
        <v>20</v>
      </c>
      <c r="B20" s="10">
        <v>469</v>
      </c>
      <c r="C20" s="167" t="s">
        <v>175</v>
      </c>
      <c r="D20" s="167" t="s">
        <v>175</v>
      </c>
      <c r="E20" s="167" t="s">
        <v>175</v>
      </c>
      <c r="F20" s="167" t="s">
        <v>175</v>
      </c>
      <c r="G20" s="10">
        <f t="shared" si="1"/>
        <v>482</v>
      </c>
      <c r="H20" s="10">
        <v>109</v>
      </c>
      <c r="I20" s="10">
        <v>195</v>
      </c>
      <c r="J20" s="10">
        <v>130</v>
      </c>
      <c r="K20" s="10">
        <v>48</v>
      </c>
      <c r="L20" s="167">
        <f>G20-B20</f>
        <v>13</v>
      </c>
      <c r="M20" s="167" t="s">
        <v>175</v>
      </c>
      <c r="N20" s="167" t="s">
        <v>175</v>
      </c>
      <c r="O20" s="167" t="s">
        <v>175</v>
      </c>
      <c r="P20" s="167" t="s">
        <v>175</v>
      </c>
    </row>
    <row r="21" spans="1:16" ht="14.5" customHeight="1">
      <c r="A21" s="43" t="s">
        <v>31</v>
      </c>
      <c r="B21" s="12">
        <f>SUM(B22:B27)</f>
        <v>10603</v>
      </c>
      <c r="C21" s="12">
        <v>1151</v>
      </c>
      <c r="D21" s="12">
        <v>2681</v>
      </c>
      <c r="E21" s="12">
        <v>3501</v>
      </c>
      <c r="F21" s="12">
        <v>3270</v>
      </c>
      <c r="G21" s="12">
        <f>SUM(G22:G27)</f>
        <v>11247</v>
      </c>
      <c r="H21" s="12">
        <f>SUM(H22:H27)</f>
        <v>1598</v>
      </c>
      <c r="I21" s="12">
        <f>SUM(I22:I27)</f>
        <v>2982</v>
      </c>
      <c r="J21" s="12">
        <f>SUM(J22:J27)</f>
        <v>4180</v>
      </c>
      <c r="K21" s="12">
        <f>SUM(K22:K27)</f>
        <v>2487</v>
      </c>
      <c r="L21" s="33">
        <f>G21-B21</f>
        <v>644</v>
      </c>
      <c r="M21" s="33">
        <f t="shared" si="4"/>
        <v>447</v>
      </c>
      <c r="N21" s="33">
        <f t="shared" si="3"/>
        <v>301</v>
      </c>
      <c r="O21" s="33">
        <f t="shared" si="3"/>
        <v>679</v>
      </c>
      <c r="P21" s="33">
        <f t="shared" si="3"/>
        <v>-783</v>
      </c>
    </row>
    <row r="22" spans="1:16" ht="14.5" customHeight="1">
      <c r="A22" s="69" t="s">
        <v>21</v>
      </c>
      <c r="B22" s="10">
        <v>1977</v>
      </c>
      <c r="C22" s="167" t="s">
        <v>175</v>
      </c>
      <c r="D22" s="167" t="s">
        <v>175</v>
      </c>
      <c r="E22" s="167" t="s">
        <v>175</v>
      </c>
      <c r="F22" s="167" t="s">
        <v>175</v>
      </c>
      <c r="G22" s="10">
        <f t="shared" ref="G22:G27" si="5">SUM(H22:K22)</f>
        <v>2356</v>
      </c>
      <c r="H22" s="10">
        <v>573</v>
      </c>
      <c r="I22" s="10">
        <v>356</v>
      </c>
      <c r="J22" s="10">
        <v>426</v>
      </c>
      <c r="K22" s="10">
        <v>1001</v>
      </c>
      <c r="L22" s="167">
        <f>G22-B22</f>
        <v>379</v>
      </c>
      <c r="M22" s="167" t="s">
        <v>175</v>
      </c>
      <c r="N22" s="167" t="s">
        <v>175</v>
      </c>
      <c r="O22" s="167" t="s">
        <v>175</v>
      </c>
      <c r="P22" s="167" t="s">
        <v>175</v>
      </c>
    </row>
    <row r="23" spans="1:16" ht="14.5" customHeight="1">
      <c r="A23" s="68" t="s">
        <v>22</v>
      </c>
      <c r="B23" s="12">
        <f>SUM(C23:F23)</f>
        <v>1768</v>
      </c>
      <c r="C23" s="12">
        <v>173</v>
      </c>
      <c r="D23" s="12">
        <v>460</v>
      </c>
      <c r="E23" s="12">
        <v>654</v>
      </c>
      <c r="F23" s="12">
        <v>481</v>
      </c>
      <c r="G23" s="12">
        <f t="shared" si="5"/>
        <v>1842</v>
      </c>
      <c r="H23" s="12">
        <v>169</v>
      </c>
      <c r="I23" s="12">
        <v>457</v>
      </c>
      <c r="J23" s="12">
        <v>700</v>
      </c>
      <c r="K23" s="12">
        <v>516</v>
      </c>
      <c r="L23" s="33">
        <f>SUM(M23:P23)</f>
        <v>74</v>
      </c>
      <c r="M23" s="33">
        <f>H23-C23</f>
        <v>-4</v>
      </c>
      <c r="N23" s="33">
        <f>I23-D23</f>
        <v>-3</v>
      </c>
      <c r="O23" s="33">
        <f>J23-E23</f>
        <v>46</v>
      </c>
      <c r="P23" s="33">
        <f>K23-F23</f>
        <v>35</v>
      </c>
    </row>
    <row r="24" spans="1:16" ht="14.5" customHeight="1">
      <c r="A24" s="69" t="s">
        <v>32</v>
      </c>
      <c r="B24" s="10">
        <v>1040</v>
      </c>
      <c r="C24" s="167" t="s">
        <v>175</v>
      </c>
      <c r="D24" s="167" t="s">
        <v>175</v>
      </c>
      <c r="E24" s="167" t="s">
        <v>175</v>
      </c>
      <c r="F24" s="167" t="s">
        <v>175</v>
      </c>
      <c r="G24" s="10">
        <f t="shared" si="5"/>
        <v>1065</v>
      </c>
      <c r="H24" s="10">
        <v>128</v>
      </c>
      <c r="I24" s="10">
        <v>310</v>
      </c>
      <c r="J24" s="10">
        <v>494</v>
      </c>
      <c r="K24" s="10">
        <v>133</v>
      </c>
      <c r="L24" s="34">
        <f>G24-B24</f>
        <v>25</v>
      </c>
      <c r="M24" s="167" t="s">
        <v>175</v>
      </c>
      <c r="N24" s="167" t="s">
        <v>175</v>
      </c>
      <c r="O24" s="167" t="s">
        <v>175</v>
      </c>
      <c r="P24" s="167" t="s">
        <v>175</v>
      </c>
    </row>
    <row r="25" spans="1:16" ht="14.5" customHeight="1">
      <c r="A25" s="68" t="s">
        <v>23</v>
      </c>
      <c r="B25" s="12">
        <f>SUM(C25:F25)</f>
        <v>2780</v>
      </c>
      <c r="C25" s="12">
        <v>285</v>
      </c>
      <c r="D25" s="12">
        <v>837</v>
      </c>
      <c r="E25" s="12">
        <v>1377</v>
      </c>
      <c r="F25" s="12">
        <v>281</v>
      </c>
      <c r="G25" s="12">
        <f t="shared" si="5"/>
        <v>2894</v>
      </c>
      <c r="H25" s="12">
        <v>261</v>
      </c>
      <c r="I25" s="12">
        <v>817</v>
      </c>
      <c r="J25" s="12">
        <v>1462</v>
      </c>
      <c r="K25" s="12">
        <v>354</v>
      </c>
      <c r="L25" s="33">
        <f>SUM(M25:P25)</f>
        <v>114</v>
      </c>
      <c r="M25" s="33">
        <f t="shared" ref="M25:P27" si="6">H25-C25</f>
        <v>-24</v>
      </c>
      <c r="N25" s="33">
        <f t="shared" si="6"/>
        <v>-20</v>
      </c>
      <c r="O25" s="33">
        <f t="shared" si="6"/>
        <v>85</v>
      </c>
      <c r="P25" s="33">
        <f t="shared" si="6"/>
        <v>73</v>
      </c>
    </row>
    <row r="26" spans="1:16" ht="14.5" customHeight="1">
      <c r="A26" s="69" t="s">
        <v>24</v>
      </c>
      <c r="B26" s="10">
        <f>SUM(C26:F26)</f>
        <v>1724</v>
      </c>
      <c r="C26" s="10">
        <v>202</v>
      </c>
      <c r="D26" s="10">
        <v>613</v>
      </c>
      <c r="E26" s="10">
        <v>548</v>
      </c>
      <c r="F26" s="10">
        <v>361</v>
      </c>
      <c r="G26" s="10">
        <f t="shared" si="5"/>
        <v>1774</v>
      </c>
      <c r="H26" s="10">
        <v>241</v>
      </c>
      <c r="I26" s="10">
        <v>561</v>
      </c>
      <c r="J26" s="10">
        <v>578</v>
      </c>
      <c r="K26" s="10">
        <v>394</v>
      </c>
      <c r="L26" s="34">
        <f>SUM(M26:P26)</f>
        <v>50</v>
      </c>
      <c r="M26" s="34">
        <f t="shared" si="6"/>
        <v>39</v>
      </c>
      <c r="N26" s="34">
        <f t="shared" si="6"/>
        <v>-52</v>
      </c>
      <c r="O26" s="34">
        <f t="shared" si="6"/>
        <v>30</v>
      </c>
      <c r="P26" s="34">
        <f t="shared" si="6"/>
        <v>33</v>
      </c>
    </row>
    <row r="27" spans="1:16" ht="14.5" customHeight="1">
      <c r="A27" s="68" t="s">
        <v>25</v>
      </c>
      <c r="B27" s="12">
        <f>SUM(C27:F27)</f>
        <v>1314</v>
      </c>
      <c r="C27" s="12">
        <v>330</v>
      </c>
      <c r="D27" s="12">
        <v>465</v>
      </c>
      <c r="E27" s="12">
        <v>462</v>
      </c>
      <c r="F27" s="12">
        <v>57</v>
      </c>
      <c r="G27" s="12">
        <f t="shared" si="5"/>
        <v>1316</v>
      </c>
      <c r="H27" s="12">
        <v>226</v>
      </c>
      <c r="I27" s="12">
        <v>481</v>
      </c>
      <c r="J27" s="12">
        <v>520</v>
      </c>
      <c r="K27" s="12">
        <v>89</v>
      </c>
      <c r="L27" s="33">
        <f>SUM(M27:P27)</f>
        <v>2</v>
      </c>
      <c r="M27" s="33">
        <f t="shared" si="6"/>
        <v>-104</v>
      </c>
      <c r="N27" s="33">
        <f t="shared" si="6"/>
        <v>16</v>
      </c>
      <c r="O27" s="33">
        <f t="shared" si="6"/>
        <v>58</v>
      </c>
      <c r="P27" s="33">
        <f t="shared" si="6"/>
        <v>32</v>
      </c>
    </row>
    <row r="28" spans="1:16" ht="14.5" customHeight="1">
      <c r="A28" s="52"/>
      <c r="B28" s="336" t="s">
        <v>95</v>
      </c>
      <c r="C28" s="336"/>
      <c r="D28" s="336"/>
      <c r="E28" s="336"/>
      <c r="F28" s="336"/>
      <c r="G28" s="336" t="s">
        <v>95</v>
      </c>
      <c r="H28" s="336"/>
      <c r="I28" s="336"/>
      <c r="J28" s="336"/>
      <c r="K28" s="336"/>
      <c r="L28" s="336" t="s">
        <v>115</v>
      </c>
      <c r="M28" s="336"/>
      <c r="N28" s="336"/>
      <c r="O28" s="336"/>
      <c r="P28" s="336"/>
    </row>
    <row r="29" spans="1:16" ht="14.5" customHeight="1">
      <c r="A29" s="7" t="s">
        <v>10</v>
      </c>
      <c r="B29" s="12">
        <f>B9*100/$B9</f>
        <v>100</v>
      </c>
      <c r="C29" s="62">
        <f>C9*100/$B9</f>
        <v>35.877165721389169</v>
      </c>
      <c r="D29" s="62">
        <f>D9*100/$B9</f>
        <v>34.997280708569654</v>
      </c>
      <c r="E29" s="62">
        <f>E9*100/$B9</f>
        <v>16.490560174034652</v>
      </c>
      <c r="F29" s="62">
        <f>F9*100/$B9</f>
        <v>12.634993396006527</v>
      </c>
      <c r="G29" s="12">
        <f>G9*100/$G9</f>
        <v>100</v>
      </c>
      <c r="H29" s="62">
        <f>H9*100/$G9</f>
        <v>32.374944990465011</v>
      </c>
      <c r="I29" s="62">
        <f>I9*100/$G9</f>
        <v>34.435968901276219</v>
      </c>
      <c r="J29" s="62">
        <f>J9*100/$G9</f>
        <v>20.069312014082442</v>
      </c>
      <c r="K29" s="62">
        <f>K9*100/$G9</f>
        <v>13.119774094176323</v>
      </c>
      <c r="L29" s="75" t="s">
        <v>247</v>
      </c>
      <c r="M29" s="31">
        <f>H29-C29</f>
        <v>-3.502220730924158</v>
      </c>
      <c r="N29" s="31">
        <f>I29-D29</f>
        <v>-0.56131180729343555</v>
      </c>
      <c r="O29" s="31">
        <f>J29-E29</f>
        <v>3.57875184004779</v>
      </c>
      <c r="P29" s="31">
        <f>K29-F29</f>
        <v>0.48478069816979641</v>
      </c>
    </row>
    <row r="30" spans="1:16" ht="14.5" customHeight="1">
      <c r="A30" s="44" t="s">
        <v>30</v>
      </c>
      <c r="B30" s="10">
        <f t="shared" ref="B30:F45" si="7">B10*100/$B10</f>
        <v>100</v>
      </c>
      <c r="C30" s="63">
        <f t="shared" si="7"/>
        <v>42.366869694968322</v>
      </c>
      <c r="D30" s="63">
        <f t="shared" si="7"/>
        <v>37.516205572270735</v>
      </c>
      <c r="E30" s="63">
        <f>E10*100/$B10</f>
        <v>12.2037132164086</v>
      </c>
      <c r="F30" s="63">
        <f t="shared" si="7"/>
        <v>7.91321151635234</v>
      </c>
      <c r="G30" s="10">
        <f t="shared" ref="G30:K45" si="8">G10*100/$G10</f>
        <v>100</v>
      </c>
      <c r="H30" s="63">
        <f t="shared" si="8"/>
        <v>37.094873986463071</v>
      </c>
      <c r="I30" s="63">
        <f t="shared" ref="I30:I47" si="9">I10*100/$G10</f>
        <v>36.494259511654228</v>
      </c>
      <c r="J30" s="63">
        <f t="shared" si="8"/>
        <v>15.627526623391624</v>
      </c>
      <c r="K30" s="63">
        <f t="shared" si="8"/>
        <v>10.783339878491072</v>
      </c>
      <c r="L30" s="76" t="s">
        <v>247</v>
      </c>
      <c r="M30" s="32">
        <f t="shared" ref="M30:M47" si="10">H30-C30</f>
        <v>-5.2719957085052513</v>
      </c>
      <c r="N30" s="32">
        <f t="shared" ref="N30:N47" si="11">I30-D30</f>
        <v>-1.0219460606165072</v>
      </c>
      <c r="O30" s="32">
        <f t="shared" ref="O30:O47" si="12">J30-E30</f>
        <v>3.4238134069830242</v>
      </c>
      <c r="P30" s="32">
        <f t="shared" ref="P30:P47" si="13">K30-F30</f>
        <v>2.8701283621387317</v>
      </c>
    </row>
    <row r="31" spans="1:16" ht="14.5" customHeight="1">
      <c r="A31" s="68" t="s">
        <v>11</v>
      </c>
      <c r="B31" s="12">
        <f>B11*100/$B11</f>
        <v>100</v>
      </c>
      <c r="C31" s="62">
        <f t="shared" si="7"/>
        <v>41.463414634146339</v>
      </c>
      <c r="D31" s="62">
        <f t="shared" si="7"/>
        <v>28.673408685306367</v>
      </c>
      <c r="E31" s="62">
        <f>E11*100/$B11</f>
        <v>25.10410469958358</v>
      </c>
      <c r="F31" s="62">
        <f t="shared" si="7"/>
        <v>4.7590719809637116</v>
      </c>
      <c r="G31" s="12">
        <f t="shared" si="8"/>
        <v>100</v>
      </c>
      <c r="H31" s="62">
        <f t="shared" si="8"/>
        <v>34.61756373937677</v>
      </c>
      <c r="I31" s="62">
        <f t="shared" si="9"/>
        <v>29.121813031161473</v>
      </c>
      <c r="J31" s="62">
        <f t="shared" si="8"/>
        <v>30.141643059490086</v>
      </c>
      <c r="K31" s="62">
        <f t="shared" si="8"/>
        <v>6.118980169971671</v>
      </c>
      <c r="L31" s="75" t="s">
        <v>247</v>
      </c>
      <c r="M31" s="31">
        <f t="shared" si="10"/>
        <v>-6.8458508947695691</v>
      </c>
      <c r="N31" s="31">
        <f t="shared" si="11"/>
        <v>0.44840434585510636</v>
      </c>
      <c r="O31" s="31">
        <f t="shared" si="12"/>
        <v>5.037538359906506</v>
      </c>
      <c r="P31" s="31">
        <f t="shared" si="13"/>
        <v>1.3599081890079594</v>
      </c>
    </row>
    <row r="32" spans="1:16" ht="14.5" customHeight="1">
      <c r="A32" s="69" t="s">
        <v>12</v>
      </c>
      <c r="B32" s="10">
        <f t="shared" si="7"/>
        <v>100</v>
      </c>
      <c r="C32" s="214">
        <f t="shared" si="7"/>
        <v>32.732447817836814</v>
      </c>
      <c r="D32" s="214">
        <f t="shared" si="7"/>
        <v>27.134724857685008</v>
      </c>
      <c r="E32" s="214">
        <f>E12*100/$B12</f>
        <v>23.908918406072107</v>
      </c>
      <c r="F32" s="214">
        <f t="shared" si="7"/>
        <v>16.223908918406071</v>
      </c>
      <c r="G32" s="10">
        <f t="shared" si="8"/>
        <v>100</v>
      </c>
      <c r="H32" s="214">
        <f t="shared" si="8"/>
        <v>27.958015267175572</v>
      </c>
      <c r="I32" s="214">
        <f t="shared" si="9"/>
        <v>27.194656488549619</v>
      </c>
      <c r="J32" s="214">
        <f t="shared" si="8"/>
        <v>28.53053435114504</v>
      </c>
      <c r="K32" s="214">
        <f t="shared" si="8"/>
        <v>16.31679389312977</v>
      </c>
      <c r="L32" s="76" t="s">
        <v>247</v>
      </c>
      <c r="M32" s="32">
        <f t="shared" si="10"/>
        <v>-4.7744325506612419</v>
      </c>
      <c r="N32" s="32">
        <f t="shared" si="11"/>
        <v>5.9931630864610952E-2</v>
      </c>
      <c r="O32" s="32">
        <f t="shared" si="12"/>
        <v>4.6216159450729322</v>
      </c>
      <c r="P32" s="32">
        <f t="shared" si="13"/>
        <v>9.2884974723698832E-2</v>
      </c>
    </row>
    <row r="33" spans="1:16" ht="14.5" customHeight="1">
      <c r="A33" s="68" t="s">
        <v>13</v>
      </c>
      <c r="B33" s="12">
        <f t="shared" si="7"/>
        <v>100</v>
      </c>
      <c r="C33" s="62">
        <f t="shared" si="7"/>
        <v>42.884574354597824</v>
      </c>
      <c r="D33" s="62">
        <f t="shared" si="7"/>
        <v>29.571154256454022</v>
      </c>
      <c r="E33" s="62">
        <f>E13*100/$B13</f>
        <v>22.146362278643057</v>
      </c>
      <c r="F33" s="62">
        <f t="shared" si="7"/>
        <v>5.3979091103050996</v>
      </c>
      <c r="G33" s="12">
        <f t="shared" si="8"/>
        <v>100</v>
      </c>
      <c r="H33" s="62">
        <f t="shared" si="8"/>
        <v>40.94549716741551</v>
      </c>
      <c r="I33" s="62">
        <f t="shared" si="9"/>
        <v>29.439343621801132</v>
      </c>
      <c r="J33" s="62">
        <f t="shared" si="8"/>
        <v>22.230904473529986</v>
      </c>
      <c r="K33" s="62">
        <f t="shared" si="8"/>
        <v>7.3842547372533698</v>
      </c>
      <c r="L33" s="75" t="s">
        <v>247</v>
      </c>
      <c r="M33" s="31">
        <f t="shared" si="10"/>
        <v>-1.9390771871823134</v>
      </c>
      <c r="N33" s="31">
        <f t="shared" si="11"/>
        <v>-0.13181063465289</v>
      </c>
      <c r="O33" s="31">
        <f t="shared" si="12"/>
        <v>8.4542194886928712E-2</v>
      </c>
      <c r="P33" s="31">
        <f t="shared" si="13"/>
        <v>1.9863456269482702</v>
      </c>
    </row>
    <row r="34" spans="1:16" ht="14.5" customHeight="1">
      <c r="A34" s="69" t="s">
        <v>14</v>
      </c>
      <c r="B34" s="10">
        <f t="shared" si="7"/>
        <v>100</v>
      </c>
      <c r="C34" s="214" t="s">
        <v>175</v>
      </c>
      <c r="D34" s="214" t="s">
        <v>175</v>
      </c>
      <c r="E34" s="214" t="s">
        <v>175</v>
      </c>
      <c r="F34" s="214" t="s">
        <v>175</v>
      </c>
      <c r="G34" s="10">
        <f t="shared" si="8"/>
        <v>100</v>
      </c>
      <c r="H34" s="214">
        <f t="shared" si="8"/>
        <v>42.758620689655174</v>
      </c>
      <c r="I34" s="214">
        <f t="shared" si="9"/>
        <v>25.057471264367816</v>
      </c>
      <c r="J34" s="214">
        <f t="shared" si="8"/>
        <v>30.344827586206897</v>
      </c>
      <c r="K34" s="214">
        <f t="shared" si="8"/>
        <v>1.8390804597701149</v>
      </c>
      <c r="L34" s="76" t="s">
        <v>247</v>
      </c>
      <c r="M34" s="32" t="s">
        <v>175</v>
      </c>
      <c r="N34" s="32" t="s">
        <v>175</v>
      </c>
      <c r="O34" s="32" t="s">
        <v>175</v>
      </c>
      <c r="P34" s="32" t="s">
        <v>175</v>
      </c>
    </row>
    <row r="35" spans="1:16" ht="14.5" customHeight="1">
      <c r="A35" s="68" t="s">
        <v>15</v>
      </c>
      <c r="B35" s="12">
        <f t="shared" si="7"/>
        <v>100</v>
      </c>
      <c r="C35" s="62">
        <f t="shared" si="7"/>
        <v>40.385831752055658</v>
      </c>
      <c r="D35" s="62">
        <f t="shared" si="7"/>
        <v>50.442757748260597</v>
      </c>
      <c r="E35" s="62">
        <f>E15*100/$B15</f>
        <v>7.0103310141260806</v>
      </c>
      <c r="F35" s="62">
        <f t="shared" si="7"/>
        <v>2.1610794855576638</v>
      </c>
      <c r="G35" s="12">
        <f t="shared" si="8"/>
        <v>100</v>
      </c>
      <c r="H35" s="62">
        <f t="shared" si="8"/>
        <v>35.459700283515595</v>
      </c>
      <c r="I35" s="62">
        <f t="shared" si="9"/>
        <v>49.939246658566219</v>
      </c>
      <c r="J35" s="62">
        <f t="shared" si="8"/>
        <v>10.247063588497367</v>
      </c>
      <c r="K35" s="62">
        <f t="shared" si="8"/>
        <v>4.3539894694208181</v>
      </c>
      <c r="L35" s="75" t="s">
        <v>247</v>
      </c>
      <c r="M35" s="31">
        <f t="shared" si="10"/>
        <v>-4.9261314685400635</v>
      </c>
      <c r="N35" s="31">
        <f t="shared" si="11"/>
        <v>-0.50351108969437774</v>
      </c>
      <c r="O35" s="31">
        <f t="shared" si="12"/>
        <v>3.2367325743712865</v>
      </c>
      <c r="P35" s="31">
        <f t="shared" si="13"/>
        <v>2.1929099838631543</v>
      </c>
    </row>
    <row r="36" spans="1:16" ht="14.5" customHeight="1">
      <c r="A36" s="69" t="s">
        <v>16</v>
      </c>
      <c r="B36" s="10">
        <f t="shared" si="7"/>
        <v>100</v>
      </c>
      <c r="C36" s="63">
        <f t="shared" si="7"/>
        <v>34.835443037974684</v>
      </c>
      <c r="D36" s="63">
        <f t="shared" si="7"/>
        <v>40.202531645569621</v>
      </c>
      <c r="E36" s="63">
        <f>E16*100/$B16</f>
        <v>15.645569620253164</v>
      </c>
      <c r="F36" s="63">
        <f t="shared" si="7"/>
        <v>9.3164556962025316</v>
      </c>
      <c r="G36" s="10">
        <f t="shared" si="8"/>
        <v>100</v>
      </c>
      <c r="H36" s="63">
        <f t="shared" si="8"/>
        <v>31.409492010493679</v>
      </c>
      <c r="I36" s="63">
        <f t="shared" si="9"/>
        <v>36.227045075125211</v>
      </c>
      <c r="J36" s="63">
        <f t="shared" si="8"/>
        <v>20.891962795134749</v>
      </c>
      <c r="K36" s="63">
        <f t="shared" si="8"/>
        <v>11.471500119246363</v>
      </c>
      <c r="L36" s="76" t="s">
        <v>247</v>
      </c>
      <c r="M36" s="32">
        <f t="shared" si="10"/>
        <v>-3.4259510274810054</v>
      </c>
      <c r="N36" s="32">
        <f t="shared" si="11"/>
        <v>-3.97548657044441</v>
      </c>
      <c r="O36" s="32">
        <f t="shared" si="12"/>
        <v>5.2463931748815842</v>
      </c>
      <c r="P36" s="32">
        <f t="shared" si="13"/>
        <v>2.1550444230438313</v>
      </c>
    </row>
    <row r="37" spans="1:16" ht="14.5" customHeight="1">
      <c r="A37" s="68" t="s">
        <v>17</v>
      </c>
      <c r="B37" s="12">
        <f t="shared" si="7"/>
        <v>100</v>
      </c>
      <c r="C37" s="62">
        <f t="shared" si="7"/>
        <v>35.282009057225196</v>
      </c>
      <c r="D37" s="62">
        <f t="shared" si="7"/>
        <v>41.951420337587486</v>
      </c>
      <c r="E37" s="62">
        <f>E17*100/$B17</f>
        <v>13.832853025936599</v>
      </c>
      <c r="F37" s="62">
        <f t="shared" si="7"/>
        <v>8.93371757925072</v>
      </c>
      <c r="G37" s="12">
        <f t="shared" si="8"/>
        <v>100</v>
      </c>
      <c r="H37" s="62">
        <f t="shared" si="8"/>
        <v>28.617234468937877</v>
      </c>
      <c r="I37" s="62">
        <f t="shared" si="9"/>
        <v>39.799599198396791</v>
      </c>
      <c r="J37" s="62">
        <f t="shared" si="8"/>
        <v>17.995991983967937</v>
      </c>
      <c r="K37" s="62">
        <f t="shared" si="8"/>
        <v>13.587174348697395</v>
      </c>
      <c r="L37" s="75" t="s">
        <v>247</v>
      </c>
      <c r="M37" s="31">
        <f t="shared" si="10"/>
        <v>-6.6647745882873188</v>
      </c>
      <c r="N37" s="31">
        <f t="shared" si="11"/>
        <v>-2.1518211391906945</v>
      </c>
      <c r="O37" s="31">
        <f t="shared" si="12"/>
        <v>4.1631389580313378</v>
      </c>
      <c r="P37" s="31">
        <f t="shared" si="13"/>
        <v>4.6534567694466755</v>
      </c>
    </row>
    <row r="38" spans="1:16" ht="14.5" customHeight="1">
      <c r="A38" s="69" t="s">
        <v>18</v>
      </c>
      <c r="B38" s="10">
        <f t="shared" si="7"/>
        <v>100</v>
      </c>
      <c r="C38" s="63">
        <f t="shared" si="7"/>
        <v>49.587578845220769</v>
      </c>
      <c r="D38" s="63">
        <f t="shared" si="7"/>
        <v>30.567685589519652</v>
      </c>
      <c r="E38" s="63">
        <f>E18*100/$B18</f>
        <v>7.4721009218825811</v>
      </c>
      <c r="F38" s="63">
        <f t="shared" si="7"/>
        <v>12.372634643377001</v>
      </c>
      <c r="G38" s="10">
        <f t="shared" si="8"/>
        <v>100</v>
      </c>
      <c r="H38" s="63">
        <f t="shared" si="8"/>
        <v>42.698048220436277</v>
      </c>
      <c r="I38" s="63">
        <f t="shared" si="9"/>
        <v>29.288174512055107</v>
      </c>
      <c r="J38" s="63">
        <f t="shared" si="8"/>
        <v>10.780711825487945</v>
      </c>
      <c r="K38" s="63">
        <f t="shared" si="8"/>
        <v>17.233065442020667</v>
      </c>
      <c r="L38" s="76" t="s">
        <v>247</v>
      </c>
      <c r="M38" s="32">
        <f t="shared" si="10"/>
        <v>-6.8895306247844914</v>
      </c>
      <c r="N38" s="32">
        <f t="shared" si="11"/>
        <v>-1.2795110774645444</v>
      </c>
      <c r="O38" s="32">
        <f t="shared" si="12"/>
        <v>3.3086109036053637</v>
      </c>
      <c r="P38" s="32">
        <f t="shared" si="13"/>
        <v>4.8604307986436659</v>
      </c>
    </row>
    <row r="39" spans="1:16" ht="14.5" customHeight="1">
      <c r="A39" s="68" t="s">
        <v>19</v>
      </c>
      <c r="B39" s="12">
        <f t="shared" si="7"/>
        <v>100</v>
      </c>
      <c r="C39" s="62">
        <f t="shared" si="7"/>
        <v>44.694191411333257</v>
      </c>
      <c r="D39" s="62">
        <f t="shared" si="7"/>
        <v>34.993493434283685</v>
      </c>
      <c r="E39" s="62">
        <f>E19*100/$B19</f>
        <v>9.8663196498284638</v>
      </c>
      <c r="F39" s="62">
        <f t="shared" si="7"/>
        <v>10.445995504554595</v>
      </c>
      <c r="G39" s="12">
        <f t="shared" si="8"/>
        <v>100</v>
      </c>
      <c r="H39" s="62">
        <f t="shared" si="8"/>
        <v>38.304603971197906</v>
      </c>
      <c r="I39" s="62">
        <f t="shared" si="9"/>
        <v>34.835260746236088</v>
      </c>
      <c r="J39" s="62">
        <f t="shared" si="8"/>
        <v>13.724634518874099</v>
      </c>
      <c r="K39" s="62">
        <f t="shared" si="8"/>
        <v>13.135500763691905</v>
      </c>
      <c r="L39" s="75" t="s">
        <v>247</v>
      </c>
      <c r="M39" s="31">
        <f t="shared" si="10"/>
        <v>-6.389587440135351</v>
      </c>
      <c r="N39" s="31">
        <f t="shared" si="11"/>
        <v>-0.15823268804759749</v>
      </c>
      <c r="O39" s="31">
        <f t="shared" si="12"/>
        <v>3.8583148690456355</v>
      </c>
      <c r="P39" s="31">
        <f t="shared" si="13"/>
        <v>2.6895052591373094</v>
      </c>
    </row>
    <row r="40" spans="1:16" ht="14.5" customHeight="1">
      <c r="A40" s="69" t="s">
        <v>20</v>
      </c>
      <c r="B40" s="10">
        <f t="shared" si="7"/>
        <v>100</v>
      </c>
      <c r="C40" s="63" t="s">
        <v>175</v>
      </c>
      <c r="D40" s="63" t="s">
        <v>175</v>
      </c>
      <c r="E40" s="63" t="s">
        <v>175</v>
      </c>
      <c r="F40" s="63" t="s">
        <v>175</v>
      </c>
      <c r="G40" s="10">
        <f t="shared" si="8"/>
        <v>100</v>
      </c>
      <c r="H40" s="63">
        <f t="shared" si="8"/>
        <v>22.614107883817429</v>
      </c>
      <c r="I40" s="63">
        <f t="shared" si="9"/>
        <v>40.456431535269708</v>
      </c>
      <c r="J40" s="63">
        <f t="shared" si="8"/>
        <v>26.970954356846473</v>
      </c>
      <c r="K40" s="63">
        <f t="shared" si="8"/>
        <v>9.9585062240663902</v>
      </c>
      <c r="L40" s="76" t="s">
        <v>247</v>
      </c>
      <c r="M40" s="32" t="s">
        <v>175</v>
      </c>
      <c r="N40" s="32" t="s">
        <v>175</v>
      </c>
      <c r="O40" s="32" t="s">
        <v>175</v>
      </c>
      <c r="P40" s="32" t="s">
        <v>175</v>
      </c>
    </row>
    <row r="41" spans="1:16" ht="14.5" customHeight="1">
      <c r="A41" s="43" t="s">
        <v>31</v>
      </c>
      <c r="B41" s="12">
        <f t="shared" si="7"/>
        <v>100</v>
      </c>
      <c r="C41" s="62">
        <f t="shared" si="7"/>
        <v>10.855418277845892</v>
      </c>
      <c r="D41" s="62">
        <f t="shared" si="7"/>
        <v>25.285296614165802</v>
      </c>
      <c r="E41" s="62">
        <f>E21*100/$B21</f>
        <v>33.018956898990851</v>
      </c>
      <c r="F41" s="62">
        <f t="shared" si="7"/>
        <v>30.840328208997455</v>
      </c>
      <c r="G41" s="12">
        <f t="shared" si="8"/>
        <v>100</v>
      </c>
      <c r="H41" s="62">
        <f t="shared" si="8"/>
        <v>14.208233306659555</v>
      </c>
      <c r="I41" s="62">
        <f t="shared" si="9"/>
        <v>26.513736996532408</v>
      </c>
      <c r="J41" s="62">
        <f t="shared" si="8"/>
        <v>37.165466346581312</v>
      </c>
      <c r="K41" s="62">
        <f t="shared" si="8"/>
        <v>22.112563350226726</v>
      </c>
      <c r="L41" s="75" t="s">
        <v>247</v>
      </c>
      <c r="M41" s="31">
        <f t="shared" si="10"/>
        <v>3.3528150288136622</v>
      </c>
      <c r="N41" s="31">
        <f t="shared" si="11"/>
        <v>1.2284403823666068</v>
      </c>
      <c r="O41" s="31">
        <f t="shared" si="12"/>
        <v>4.1465094475904607</v>
      </c>
      <c r="P41" s="31">
        <f t="shared" si="13"/>
        <v>-8.7277648587707297</v>
      </c>
    </row>
    <row r="42" spans="1:16" ht="14.5" customHeight="1">
      <c r="A42" s="69" t="s">
        <v>21</v>
      </c>
      <c r="B42" s="10">
        <f t="shared" si="7"/>
        <v>100</v>
      </c>
      <c r="C42" s="63" t="s">
        <v>175</v>
      </c>
      <c r="D42" s="63" t="s">
        <v>175</v>
      </c>
      <c r="E42" s="63" t="s">
        <v>175</v>
      </c>
      <c r="F42" s="63" t="s">
        <v>175</v>
      </c>
      <c r="G42" s="10">
        <f t="shared" si="8"/>
        <v>100</v>
      </c>
      <c r="H42" s="63">
        <f t="shared" si="8"/>
        <v>24.320882852292019</v>
      </c>
      <c r="I42" s="63">
        <f t="shared" si="9"/>
        <v>15.110356536502547</v>
      </c>
      <c r="J42" s="63">
        <f t="shared" si="8"/>
        <v>18.081494057724957</v>
      </c>
      <c r="K42" s="63">
        <f t="shared" si="8"/>
        <v>42.487266553480474</v>
      </c>
      <c r="L42" s="76" t="s">
        <v>247</v>
      </c>
      <c r="M42" s="32" t="s">
        <v>175</v>
      </c>
      <c r="N42" s="32" t="s">
        <v>175</v>
      </c>
      <c r="O42" s="32" t="s">
        <v>175</v>
      </c>
      <c r="P42" s="32" t="s">
        <v>175</v>
      </c>
    </row>
    <row r="43" spans="1:16" ht="14.5" customHeight="1">
      <c r="A43" s="68" t="s">
        <v>22</v>
      </c>
      <c r="B43" s="12">
        <f t="shared" si="7"/>
        <v>100</v>
      </c>
      <c r="C43" s="62">
        <f t="shared" si="7"/>
        <v>9.7850678733031682</v>
      </c>
      <c r="D43" s="62">
        <f t="shared" si="7"/>
        <v>26.018099547511312</v>
      </c>
      <c r="E43" s="62">
        <f>E23*100/$B23</f>
        <v>36.990950226244344</v>
      </c>
      <c r="F43" s="62">
        <f t="shared" si="7"/>
        <v>27.205882352941178</v>
      </c>
      <c r="G43" s="12">
        <f t="shared" si="8"/>
        <v>100</v>
      </c>
      <c r="H43" s="62">
        <f t="shared" si="8"/>
        <v>9.1748099891422363</v>
      </c>
      <c r="I43" s="62">
        <f t="shared" si="9"/>
        <v>24.809989142236699</v>
      </c>
      <c r="J43" s="62">
        <f t="shared" si="8"/>
        <v>38.002171552660151</v>
      </c>
      <c r="K43" s="62">
        <f t="shared" si="8"/>
        <v>28.01302931596091</v>
      </c>
      <c r="L43" s="75" t="s">
        <v>247</v>
      </c>
      <c r="M43" s="31">
        <f t="shared" si="10"/>
        <v>-0.61025788416093185</v>
      </c>
      <c r="N43" s="31">
        <f t="shared" si="11"/>
        <v>-1.2081104052746134</v>
      </c>
      <c r="O43" s="31">
        <f t="shared" si="12"/>
        <v>1.0112213264158072</v>
      </c>
      <c r="P43" s="31">
        <f t="shared" si="13"/>
        <v>0.80714696301973277</v>
      </c>
    </row>
    <row r="44" spans="1:16" ht="14.5" customHeight="1">
      <c r="A44" s="69" t="s">
        <v>32</v>
      </c>
      <c r="B44" s="10">
        <f t="shared" si="7"/>
        <v>100</v>
      </c>
      <c r="C44" s="63" t="s">
        <v>175</v>
      </c>
      <c r="D44" s="63" t="s">
        <v>175</v>
      </c>
      <c r="E44" s="63" t="s">
        <v>175</v>
      </c>
      <c r="F44" s="63" t="s">
        <v>175</v>
      </c>
      <c r="G44" s="10">
        <f t="shared" si="8"/>
        <v>100</v>
      </c>
      <c r="H44" s="63">
        <f t="shared" si="8"/>
        <v>12.018779342723004</v>
      </c>
      <c r="I44" s="63">
        <f t="shared" si="9"/>
        <v>29.107981220657276</v>
      </c>
      <c r="J44" s="63">
        <f t="shared" si="8"/>
        <v>46.3849765258216</v>
      </c>
      <c r="K44" s="63">
        <f t="shared" si="8"/>
        <v>12.488262910798122</v>
      </c>
      <c r="L44" s="76" t="s">
        <v>247</v>
      </c>
      <c r="M44" s="32" t="s">
        <v>175</v>
      </c>
      <c r="N44" s="32" t="s">
        <v>175</v>
      </c>
      <c r="O44" s="32" t="s">
        <v>175</v>
      </c>
      <c r="P44" s="32" t="s">
        <v>175</v>
      </c>
    </row>
    <row r="45" spans="1:16" ht="14.5" customHeight="1">
      <c r="A45" s="68" t="s">
        <v>23</v>
      </c>
      <c r="B45" s="12">
        <f t="shared" si="7"/>
        <v>100</v>
      </c>
      <c r="C45" s="62">
        <f t="shared" si="7"/>
        <v>10.251798561151078</v>
      </c>
      <c r="D45" s="62">
        <f t="shared" si="7"/>
        <v>30.107913669064747</v>
      </c>
      <c r="E45" s="62">
        <f>E25*100/$B25</f>
        <v>49.532374100719423</v>
      </c>
      <c r="F45" s="62">
        <f t="shared" si="7"/>
        <v>10.107913669064748</v>
      </c>
      <c r="G45" s="12">
        <f t="shared" si="8"/>
        <v>100</v>
      </c>
      <c r="H45" s="62">
        <f t="shared" si="8"/>
        <v>9.0186592950932969</v>
      </c>
      <c r="I45" s="62">
        <f t="shared" si="9"/>
        <v>28.230822391154113</v>
      </c>
      <c r="J45" s="62">
        <f t="shared" si="8"/>
        <v>50.518313752591567</v>
      </c>
      <c r="K45" s="62">
        <f t="shared" si="8"/>
        <v>12.232204561161023</v>
      </c>
      <c r="L45" s="75" t="s">
        <v>247</v>
      </c>
      <c r="M45" s="31">
        <f t="shared" si="10"/>
        <v>-1.2331392660577816</v>
      </c>
      <c r="N45" s="31">
        <f t="shared" si="11"/>
        <v>-1.8770912779106332</v>
      </c>
      <c r="O45" s="31">
        <f t="shared" si="12"/>
        <v>0.98593965187214394</v>
      </c>
      <c r="P45" s="31">
        <f t="shared" si="13"/>
        <v>2.1242908920962744</v>
      </c>
    </row>
    <row r="46" spans="1:16" ht="14.5" customHeight="1">
      <c r="A46" s="69" t="s">
        <v>24</v>
      </c>
      <c r="B46" s="10">
        <f t="shared" ref="B46:F47" si="14">B26*100/$B26</f>
        <v>100</v>
      </c>
      <c r="C46" s="63">
        <f t="shared" si="14"/>
        <v>11.716937354988399</v>
      </c>
      <c r="D46" s="63">
        <f t="shared" si="14"/>
        <v>35.556844547563806</v>
      </c>
      <c r="E46" s="63">
        <f>E26*100/$B26</f>
        <v>31.786542923433874</v>
      </c>
      <c r="F46" s="63">
        <f t="shared" si="14"/>
        <v>20.939675174013921</v>
      </c>
      <c r="G46" s="10">
        <f t="shared" ref="G46:K47" si="15">G26*100/$G26</f>
        <v>100</v>
      </c>
      <c r="H46" s="63">
        <f t="shared" si="15"/>
        <v>13.585118376550168</v>
      </c>
      <c r="I46" s="63">
        <f t="shared" si="9"/>
        <v>31.623449830890642</v>
      </c>
      <c r="J46" s="63">
        <f t="shared" si="15"/>
        <v>32.581736189402477</v>
      </c>
      <c r="K46" s="63">
        <f t="shared" si="15"/>
        <v>22.209695603156707</v>
      </c>
      <c r="L46" s="76" t="s">
        <v>247</v>
      </c>
      <c r="M46" s="32">
        <f t="shared" si="10"/>
        <v>1.8681810215617691</v>
      </c>
      <c r="N46" s="32">
        <f t="shared" si="11"/>
        <v>-3.9333947166731633</v>
      </c>
      <c r="O46" s="32">
        <f t="shared" si="12"/>
        <v>0.79519326596860296</v>
      </c>
      <c r="P46" s="32">
        <f t="shared" si="13"/>
        <v>1.2700204291427859</v>
      </c>
    </row>
    <row r="47" spans="1:16" ht="14.5" customHeight="1">
      <c r="A47" s="68" t="s">
        <v>25</v>
      </c>
      <c r="B47" s="12">
        <f t="shared" si="14"/>
        <v>100</v>
      </c>
      <c r="C47" s="62">
        <f t="shared" si="14"/>
        <v>25.114155251141554</v>
      </c>
      <c r="D47" s="62">
        <f t="shared" si="14"/>
        <v>35.388127853881279</v>
      </c>
      <c r="E47" s="62">
        <f>E27*100/$B27</f>
        <v>35.159817351598171</v>
      </c>
      <c r="F47" s="62">
        <f t="shared" si="14"/>
        <v>4.3378995433789953</v>
      </c>
      <c r="G47" s="12">
        <f t="shared" si="15"/>
        <v>100</v>
      </c>
      <c r="H47" s="62">
        <f t="shared" si="15"/>
        <v>17.173252279635257</v>
      </c>
      <c r="I47" s="62">
        <f t="shared" si="9"/>
        <v>36.550151975683889</v>
      </c>
      <c r="J47" s="62">
        <f t="shared" si="15"/>
        <v>39.513677811550153</v>
      </c>
      <c r="K47" s="62">
        <f t="shared" si="15"/>
        <v>6.7629179331306988</v>
      </c>
      <c r="L47" s="75" t="s">
        <v>247</v>
      </c>
      <c r="M47" s="31">
        <f t="shared" si="10"/>
        <v>-7.9409029715062971</v>
      </c>
      <c r="N47" s="31">
        <f t="shared" si="11"/>
        <v>1.1620241218026095</v>
      </c>
      <c r="O47" s="31">
        <f t="shared" si="12"/>
        <v>4.3538604599519815</v>
      </c>
      <c r="P47" s="31">
        <f t="shared" si="13"/>
        <v>2.4250183897517035</v>
      </c>
    </row>
    <row r="48" spans="1:16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</row>
  </sheetData>
  <mergeCells count="17">
    <mergeCell ref="L8:P8"/>
    <mergeCell ref="B28:F28"/>
    <mergeCell ref="G28:K28"/>
    <mergeCell ref="L28:P28"/>
    <mergeCell ref="A48:P48"/>
    <mergeCell ref="A5:A7"/>
    <mergeCell ref="B5:F5"/>
    <mergeCell ref="G5:K5"/>
    <mergeCell ref="L5:P5"/>
    <mergeCell ref="B6:B7"/>
    <mergeCell ref="C6:F6"/>
    <mergeCell ref="G6:G7"/>
    <mergeCell ref="H6:K6"/>
    <mergeCell ref="L6:L7"/>
    <mergeCell ref="M6:P6"/>
    <mergeCell ref="B8:F8"/>
    <mergeCell ref="G8:K8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B2" sqref="B2"/>
    </sheetView>
  </sheetViews>
  <sheetFormatPr baseColWidth="10" defaultColWidth="10.81640625" defaultRowHeight="11.5"/>
  <cols>
    <col min="1" max="1" width="24.54296875" style="64" customWidth="1"/>
    <col min="2" max="5" width="10.81640625" style="64"/>
    <col min="6" max="6" width="16.81640625" style="64" customWidth="1"/>
    <col min="7" max="10" width="10.81640625" style="64"/>
    <col min="11" max="11" width="16.453125" style="64" customWidth="1"/>
    <col min="12" max="15" width="10.81640625" style="64"/>
    <col min="16" max="16" width="15.7265625" style="64" customWidth="1"/>
    <col min="17" max="16384" width="10.81640625" style="64"/>
  </cols>
  <sheetData>
    <row r="1" spans="1:16" s="40" customFormat="1" ht="20.149999999999999" customHeight="1">
      <c r="A1" s="35" t="s">
        <v>0</v>
      </c>
    </row>
    <row r="2" spans="1:16" ht="14.5" customHeight="1">
      <c r="A2" s="126"/>
    </row>
    <row r="3" spans="1:16" s="4" customFormat="1" ht="14.5" customHeight="1">
      <c r="A3" s="54" t="s">
        <v>208</v>
      </c>
    </row>
    <row r="4" spans="1:16" ht="14.5" customHeight="1">
      <c r="A4" s="127"/>
    </row>
    <row r="5" spans="1:16" s="125" customFormat="1" ht="20" customHeight="1">
      <c r="A5" s="342" t="s">
        <v>29</v>
      </c>
      <c r="B5" s="342">
        <v>2011</v>
      </c>
      <c r="C5" s="342"/>
      <c r="D5" s="342"/>
      <c r="E5" s="342"/>
      <c r="F5" s="342"/>
      <c r="G5" s="342">
        <v>2015</v>
      </c>
      <c r="H5" s="342"/>
      <c r="I5" s="342"/>
      <c r="J5" s="342"/>
      <c r="K5" s="342"/>
      <c r="L5" s="342" t="s">
        <v>59</v>
      </c>
      <c r="M5" s="342"/>
      <c r="N5" s="342"/>
      <c r="O5" s="342"/>
      <c r="P5" s="342"/>
    </row>
    <row r="6" spans="1:16" s="127" customFormat="1" ht="20" customHeight="1">
      <c r="A6" s="342"/>
      <c r="B6" s="342" t="s">
        <v>2</v>
      </c>
      <c r="C6" s="342" t="s">
        <v>112</v>
      </c>
      <c r="D6" s="342"/>
      <c r="E6" s="342"/>
      <c r="F6" s="342"/>
      <c r="G6" s="342" t="s">
        <v>2</v>
      </c>
      <c r="H6" s="342" t="s">
        <v>112</v>
      </c>
      <c r="I6" s="342"/>
      <c r="J6" s="342"/>
      <c r="K6" s="342"/>
      <c r="L6" s="342" t="s">
        <v>2</v>
      </c>
      <c r="M6" s="342" t="s">
        <v>112</v>
      </c>
      <c r="N6" s="342"/>
      <c r="O6" s="342"/>
      <c r="P6" s="342"/>
    </row>
    <row r="7" spans="1:16" ht="40" customHeight="1">
      <c r="A7" s="342"/>
      <c r="B7" s="342"/>
      <c r="C7" s="96" t="s">
        <v>110</v>
      </c>
      <c r="D7" s="96" t="s">
        <v>111</v>
      </c>
      <c r="E7" s="96" t="s">
        <v>113</v>
      </c>
      <c r="F7" s="96" t="s">
        <v>114</v>
      </c>
      <c r="G7" s="342"/>
      <c r="H7" s="96" t="s">
        <v>110</v>
      </c>
      <c r="I7" s="96" t="s">
        <v>111</v>
      </c>
      <c r="J7" s="96" t="s">
        <v>113</v>
      </c>
      <c r="K7" s="96" t="s">
        <v>114</v>
      </c>
      <c r="L7" s="342"/>
      <c r="M7" s="96" t="s">
        <v>110</v>
      </c>
      <c r="N7" s="96" t="s">
        <v>111</v>
      </c>
      <c r="O7" s="96" t="s">
        <v>113</v>
      </c>
      <c r="P7" s="96" t="s">
        <v>114</v>
      </c>
    </row>
    <row r="8" spans="1:16" ht="15" customHeight="1">
      <c r="A8" s="57"/>
      <c r="B8" s="368" t="s">
        <v>5</v>
      </c>
      <c r="C8" s="368"/>
      <c r="D8" s="368"/>
      <c r="E8" s="368"/>
      <c r="F8" s="368"/>
      <c r="G8" s="368" t="s">
        <v>5</v>
      </c>
      <c r="H8" s="368"/>
      <c r="I8" s="368"/>
      <c r="J8" s="368"/>
      <c r="K8" s="368"/>
      <c r="L8" s="368" t="s">
        <v>5</v>
      </c>
      <c r="M8" s="368"/>
      <c r="N8" s="368"/>
      <c r="O8" s="368"/>
      <c r="P8" s="368"/>
    </row>
    <row r="9" spans="1:16" ht="14.5" customHeight="1">
      <c r="A9" s="7" t="s">
        <v>10</v>
      </c>
      <c r="B9" s="12">
        <f>SUM(B11:B20,B22:B27)</f>
        <v>17106</v>
      </c>
      <c r="C9" s="12">
        <v>5404</v>
      </c>
      <c r="D9" s="12">
        <v>6021</v>
      </c>
      <c r="E9" s="12">
        <v>3328</v>
      </c>
      <c r="F9" s="12">
        <v>2353</v>
      </c>
      <c r="G9" s="12">
        <f t="shared" ref="G9:P9" si="0">SUM(G11:G20,G22:G27)</f>
        <v>18034</v>
      </c>
      <c r="H9" s="12">
        <v>4908</v>
      </c>
      <c r="I9" s="12">
        <v>6018</v>
      </c>
      <c r="J9" s="12">
        <v>4147</v>
      </c>
      <c r="K9" s="12">
        <v>2961</v>
      </c>
      <c r="L9" s="33">
        <f t="shared" si="0"/>
        <v>928</v>
      </c>
      <c r="M9" s="33">
        <f t="shared" si="0"/>
        <v>-499</v>
      </c>
      <c r="N9" s="33">
        <f t="shared" si="0"/>
        <v>-5</v>
      </c>
      <c r="O9" s="33">
        <f t="shared" si="0"/>
        <v>820</v>
      </c>
      <c r="P9" s="33">
        <f t="shared" si="0"/>
        <v>606</v>
      </c>
    </row>
    <row r="10" spans="1:16" ht="14.5" customHeight="1">
      <c r="A10" s="44" t="s">
        <v>30</v>
      </c>
      <c r="B10" s="10">
        <f>SUM(B11:B20)</f>
        <v>12943</v>
      </c>
      <c r="C10" s="10">
        <f>C9-C21</f>
        <v>4892</v>
      </c>
      <c r="D10" s="10">
        <f>D9-D21</f>
        <v>4795</v>
      </c>
      <c r="E10" s="10">
        <f>E9-E21</f>
        <v>1873</v>
      </c>
      <c r="F10" s="10">
        <f>F9-F21</f>
        <v>1383</v>
      </c>
      <c r="G10" s="10">
        <f t="shared" ref="G10:P10" si="1">SUM(G11:G20)</f>
        <v>13864</v>
      </c>
      <c r="H10" s="10">
        <f>H9-H21</f>
        <v>4445</v>
      </c>
      <c r="I10" s="10">
        <f>I9-I21</f>
        <v>4879</v>
      </c>
      <c r="J10" s="10">
        <f>J9-J21</f>
        <v>2522</v>
      </c>
      <c r="K10" s="10">
        <f>K9-K21</f>
        <v>2018</v>
      </c>
      <c r="L10" s="34">
        <f t="shared" si="1"/>
        <v>921</v>
      </c>
      <c r="M10" s="34">
        <f t="shared" si="1"/>
        <v>-450</v>
      </c>
      <c r="N10" s="34">
        <f t="shared" si="1"/>
        <v>82</v>
      </c>
      <c r="O10" s="34">
        <f t="shared" si="1"/>
        <v>650</v>
      </c>
      <c r="P10" s="34">
        <f t="shared" si="1"/>
        <v>633</v>
      </c>
    </row>
    <row r="11" spans="1:16" ht="14.5" customHeight="1">
      <c r="A11" s="68" t="s">
        <v>11</v>
      </c>
      <c r="B11" s="12">
        <f t="shared" ref="B11:B20" si="2">SUM(C11:F11)</f>
        <v>368</v>
      </c>
      <c r="C11" s="12">
        <v>136</v>
      </c>
      <c r="D11" s="12">
        <v>101</v>
      </c>
      <c r="E11" s="12">
        <v>110</v>
      </c>
      <c r="F11" s="12">
        <v>21</v>
      </c>
      <c r="G11" s="12">
        <f t="shared" ref="G11:G20" si="3">SUM(H11:K11)</f>
        <v>388</v>
      </c>
      <c r="H11" s="12">
        <v>115</v>
      </c>
      <c r="I11" s="12">
        <v>106</v>
      </c>
      <c r="J11" s="12">
        <v>139</v>
      </c>
      <c r="K11" s="12">
        <v>28</v>
      </c>
      <c r="L11" s="33">
        <f t="shared" ref="L11:L20" si="4">SUM(M11:P11)</f>
        <v>20</v>
      </c>
      <c r="M11" s="33">
        <f>H11-C11</f>
        <v>-21</v>
      </c>
      <c r="N11" s="33">
        <f t="shared" ref="N11:P20" si="5">I11-D11</f>
        <v>5</v>
      </c>
      <c r="O11" s="33">
        <f t="shared" si="5"/>
        <v>29</v>
      </c>
      <c r="P11" s="33">
        <f t="shared" si="5"/>
        <v>7</v>
      </c>
    </row>
    <row r="12" spans="1:16" ht="14.5" customHeight="1">
      <c r="A12" s="69" t="s">
        <v>12</v>
      </c>
      <c r="B12" s="10">
        <v>7</v>
      </c>
      <c r="C12" s="167" t="s">
        <v>175</v>
      </c>
      <c r="D12" s="167" t="s">
        <v>175</v>
      </c>
      <c r="E12" s="167" t="s">
        <v>175</v>
      </c>
      <c r="F12" s="167" t="s">
        <v>175</v>
      </c>
      <c r="G12" s="10">
        <v>11</v>
      </c>
      <c r="H12" s="167" t="s">
        <v>175</v>
      </c>
      <c r="I12" s="167" t="s">
        <v>175</v>
      </c>
      <c r="J12" s="167" t="s">
        <v>175</v>
      </c>
      <c r="K12" s="167" t="s">
        <v>175</v>
      </c>
      <c r="L12" s="34">
        <f>G12-B12</f>
        <v>4</v>
      </c>
      <c r="M12" s="167" t="s">
        <v>175</v>
      </c>
      <c r="N12" s="167" t="s">
        <v>175</v>
      </c>
      <c r="O12" s="167" t="s">
        <v>175</v>
      </c>
      <c r="P12" s="167" t="s">
        <v>175</v>
      </c>
    </row>
    <row r="13" spans="1:16" ht="14.5" customHeight="1">
      <c r="A13" s="68" t="s">
        <v>13</v>
      </c>
      <c r="B13" s="12">
        <f t="shared" si="2"/>
        <v>1467</v>
      </c>
      <c r="C13" s="12">
        <v>659</v>
      </c>
      <c r="D13" s="12">
        <v>435</v>
      </c>
      <c r="E13" s="12">
        <v>304</v>
      </c>
      <c r="F13" s="12">
        <v>69</v>
      </c>
      <c r="G13" s="12">
        <f t="shared" si="3"/>
        <v>1627</v>
      </c>
      <c r="H13" s="12">
        <v>686</v>
      </c>
      <c r="I13" s="12">
        <v>501</v>
      </c>
      <c r="J13" s="12">
        <v>326</v>
      </c>
      <c r="K13" s="12">
        <v>114</v>
      </c>
      <c r="L13" s="33">
        <f t="shared" si="4"/>
        <v>160</v>
      </c>
      <c r="M13" s="33">
        <f t="shared" ref="M13:M20" si="6">H13-C13</f>
        <v>27</v>
      </c>
      <c r="N13" s="33">
        <f t="shared" si="5"/>
        <v>66</v>
      </c>
      <c r="O13" s="33">
        <f t="shared" si="5"/>
        <v>22</v>
      </c>
      <c r="P13" s="33">
        <f t="shared" si="5"/>
        <v>45</v>
      </c>
    </row>
    <row r="14" spans="1:16" ht="14.5" customHeight="1">
      <c r="A14" s="69" t="s">
        <v>14</v>
      </c>
      <c r="B14" s="10">
        <v>90</v>
      </c>
      <c r="C14" s="167" t="s">
        <v>175</v>
      </c>
      <c r="D14" s="167" t="s">
        <v>175</v>
      </c>
      <c r="E14" s="167" t="s">
        <v>175</v>
      </c>
      <c r="F14" s="167" t="s">
        <v>175</v>
      </c>
      <c r="G14" s="10">
        <v>92</v>
      </c>
      <c r="H14" s="167" t="s">
        <v>175</v>
      </c>
      <c r="I14" s="167" t="s">
        <v>175</v>
      </c>
      <c r="J14" s="167" t="s">
        <v>175</v>
      </c>
      <c r="K14" s="167" t="s">
        <v>175</v>
      </c>
      <c r="L14" s="34">
        <f>G14-B14</f>
        <v>2</v>
      </c>
      <c r="M14" s="167" t="s">
        <v>175</v>
      </c>
      <c r="N14" s="167" t="s">
        <v>175</v>
      </c>
      <c r="O14" s="167" t="s">
        <v>175</v>
      </c>
      <c r="P14" s="167" t="s">
        <v>175</v>
      </c>
    </row>
    <row r="15" spans="1:16" ht="14.5" customHeight="1">
      <c r="A15" s="68" t="s">
        <v>15</v>
      </c>
      <c r="B15" s="12">
        <f t="shared" si="2"/>
        <v>2330</v>
      </c>
      <c r="C15" s="12">
        <v>668</v>
      </c>
      <c r="D15" s="12">
        <v>1303</v>
      </c>
      <c r="E15" s="12">
        <v>316</v>
      </c>
      <c r="F15" s="12">
        <v>43</v>
      </c>
      <c r="G15" s="12">
        <f t="shared" si="3"/>
        <v>2467</v>
      </c>
      <c r="H15" s="12">
        <v>604</v>
      </c>
      <c r="I15" s="12">
        <v>1299</v>
      </c>
      <c r="J15" s="12">
        <v>461</v>
      </c>
      <c r="K15" s="12">
        <v>103</v>
      </c>
      <c r="L15" s="33">
        <f t="shared" si="4"/>
        <v>137</v>
      </c>
      <c r="M15" s="33">
        <f t="shared" si="6"/>
        <v>-64</v>
      </c>
      <c r="N15" s="33">
        <f t="shared" si="5"/>
        <v>-4</v>
      </c>
      <c r="O15" s="33">
        <f t="shared" si="5"/>
        <v>145</v>
      </c>
      <c r="P15" s="33">
        <f t="shared" si="5"/>
        <v>60</v>
      </c>
    </row>
    <row r="16" spans="1:16" ht="14.5" customHeight="1">
      <c r="A16" s="69" t="s">
        <v>16</v>
      </c>
      <c r="B16" s="10">
        <f t="shared" si="2"/>
        <v>1599</v>
      </c>
      <c r="C16" s="10">
        <v>395</v>
      </c>
      <c r="D16" s="10">
        <v>679</v>
      </c>
      <c r="E16" s="10">
        <v>348</v>
      </c>
      <c r="F16" s="10">
        <v>177</v>
      </c>
      <c r="G16" s="10">
        <f t="shared" si="3"/>
        <v>1693</v>
      </c>
      <c r="H16" s="10">
        <v>350</v>
      </c>
      <c r="I16" s="10">
        <v>613</v>
      </c>
      <c r="J16" s="10">
        <v>493</v>
      </c>
      <c r="K16" s="10">
        <v>237</v>
      </c>
      <c r="L16" s="34">
        <f t="shared" si="4"/>
        <v>94</v>
      </c>
      <c r="M16" s="34">
        <f t="shared" si="6"/>
        <v>-45</v>
      </c>
      <c r="N16" s="34">
        <f t="shared" si="5"/>
        <v>-66</v>
      </c>
      <c r="O16" s="34">
        <f t="shared" si="5"/>
        <v>145</v>
      </c>
      <c r="P16" s="34">
        <f t="shared" si="5"/>
        <v>60</v>
      </c>
    </row>
    <row r="17" spans="1:16" ht="14.5" customHeight="1">
      <c r="A17" s="68" t="s">
        <v>17</v>
      </c>
      <c r="B17" s="12">
        <f t="shared" si="2"/>
        <v>1064</v>
      </c>
      <c r="C17" s="12">
        <v>392</v>
      </c>
      <c r="D17" s="12">
        <v>421</v>
      </c>
      <c r="E17" s="12">
        <v>149</v>
      </c>
      <c r="F17" s="12">
        <v>102</v>
      </c>
      <c r="G17" s="12">
        <f t="shared" si="3"/>
        <v>1158</v>
      </c>
      <c r="H17" s="12">
        <v>346</v>
      </c>
      <c r="I17" s="12">
        <v>436</v>
      </c>
      <c r="J17" s="12">
        <v>214</v>
      </c>
      <c r="K17" s="12">
        <v>162</v>
      </c>
      <c r="L17" s="33">
        <f t="shared" si="4"/>
        <v>94</v>
      </c>
      <c r="M17" s="33">
        <f t="shared" si="6"/>
        <v>-46</v>
      </c>
      <c r="N17" s="33">
        <f t="shared" si="5"/>
        <v>15</v>
      </c>
      <c r="O17" s="33">
        <f t="shared" si="5"/>
        <v>65</v>
      </c>
      <c r="P17" s="33">
        <f t="shared" si="5"/>
        <v>60</v>
      </c>
    </row>
    <row r="18" spans="1:16" ht="14.5" customHeight="1">
      <c r="A18" s="69" t="s">
        <v>18</v>
      </c>
      <c r="B18" s="10">
        <f t="shared" si="2"/>
        <v>3394</v>
      </c>
      <c r="C18" s="10">
        <v>1588</v>
      </c>
      <c r="D18" s="10">
        <v>930</v>
      </c>
      <c r="E18" s="10">
        <v>251</v>
      </c>
      <c r="F18" s="10">
        <v>625</v>
      </c>
      <c r="G18" s="10">
        <f t="shared" si="3"/>
        <v>3648</v>
      </c>
      <c r="H18" s="10">
        <v>1433</v>
      </c>
      <c r="I18" s="10">
        <v>949</v>
      </c>
      <c r="J18" s="10">
        <v>374</v>
      </c>
      <c r="K18" s="10">
        <v>892</v>
      </c>
      <c r="L18" s="34">
        <f t="shared" si="4"/>
        <v>254</v>
      </c>
      <c r="M18" s="34">
        <f t="shared" si="6"/>
        <v>-155</v>
      </c>
      <c r="N18" s="34">
        <f t="shared" si="5"/>
        <v>19</v>
      </c>
      <c r="O18" s="34">
        <f t="shared" si="5"/>
        <v>123</v>
      </c>
      <c r="P18" s="34">
        <f t="shared" si="5"/>
        <v>267</v>
      </c>
    </row>
    <row r="19" spans="1:16" ht="14.5" customHeight="1">
      <c r="A19" s="68" t="s">
        <v>19</v>
      </c>
      <c r="B19" s="12">
        <f t="shared" si="2"/>
        <v>2493</v>
      </c>
      <c r="C19" s="12">
        <v>1017</v>
      </c>
      <c r="D19" s="12">
        <v>853</v>
      </c>
      <c r="E19" s="12">
        <v>293</v>
      </c>
      <c r="F19" s="12">
        <v>330</v>
      </c>
      <c r="G19" s="12">
        <f t="shared" si="3"/>
        <v>2644</v>
      </c>
      <c r="H19" s="12">
        <v>880</v>
      </c>
      <c r="I19" s="12">
        <v>910</v>
      </c>
      <c r="J19" s="12">
        <v>392</v>
      </c>
      <c r="K19" s="12">
        <v>462</v>
      </c>
      <c r="L19" s="33">
        <f t="shared" si="4"/>
        <v>151</v>
      </c>
      <c r="M19" s="33">
        <f t="shared" si="6"/>
        <v>-137</v>
      </c>
      <c r="N19" s="33">
        <f t="shared" si="5"/>
        <v>57</v>
      </c>
      <c r="O19" s="33">
        <f t="shared" si="5"/>
        <v>99</v>
      </c>
      <c r="P19" s="33">
        <f t="shared" si="5"/>
        <v>132</v>
      </c>
    </row>
    <row r="20" spans="1:16" ht="14.5" customHeight="1">
      <c r="A20" s="69" t="s">
        <v>20</v>
      </c>
      <c r="B20" s="10">
        <f t="shared" si="2"/>
        <v>131</v>
      </c>
      <c r="C20" s="10">
        <v>32</v>
      </c>
      <c r="D20" s="10">
        <v>56</v>
      </c>
      <c r="E20" s="10">
        <v>31</v>
      </c>
      <c r="F20" s="10">
        <v>12</v>
      </c>
      <c r="G20" s="10">
        <f t="shared" si="3"/>
        <v>136</v>
      </c>
      <c r="H20" s="10">
        <v>23</v>
      </c>
      <c r="I20" s="10">
        <v>46</v>
      </c>
      <c r="J20" s="10">
        <v>53</v>
      </c>
      <c r="K20" s="10">
        <v>14</v>
      </c>
      <c r="L20" s="170">
        <f t="shared" si="4"/>
        <v>5</v>
      </c>
      <c r="M20" s="170">
        <f t="shared" si="6"/>
        <v>-9</v>
      </c>
      <c r="N20" s="170">
        <f t="shared" si="5"/>
        <v>-10</v>
      </c>
      <c r="O20" s="170">
        <f t="shared" si="5"/>
        <v>22</v>
      </c>
      <c r="P20" s="170">
        <f t="shared" si="5"/>
        <v>2</v>
      </c>
    </row>
    <row r="21" spans="1:16" ht="14.5" customHeight="1">
      <c r="A21" s="43" t="s">
        <v>31</v>
      </c>
      <c r="B21" s="12">
        <f>SUM(B22:B27)</f>
        <v>4163</v>
      </c>
      <c r="C21" s="12">
        <f t="shared" ref="C21:P21" si="7">SUM(C22:C27)</f>
        <v>512</v>
      </c>
      <c r="D21" s="12">
        <f t="shared" si="7"/>
        <v>1226</v>
      </c>
      <c r="E21" s="12">
        <f t="shared" si="7"/>
        <v>1455</v>
      </c>
      <c r="F21" s="12">
        <f t="shared" si="7"/>
        <v>970</v>
      </c>
      <c r="G21" s="12">
        <f t="shared" si="7"/>
        <v>4170</v>
      </c>
      <c r="H21" s="12">
        <f t="shared" si="7"/>
        <v>463</v>
      </c>
      <c r="I21" s="12">
        <f t="shared" si="7"/>
        <v>1139</v>
      </c>
      <c r="J21" s="12">
        <f t="shared" si="7"/>
        <v>1625</v>
      </c>
      <c r="K21" s="12">
        <f t="shared" si="7"/>
        <v>943</v>
      </c>
      <c r="L21" s="33">
        <f t="shared" si="7"/>
        <v>7</v>
      </c>
      <c r="M21" s="33">
        <f t="shared" si="7"/>
        <v>-49</v>
      </c>
      <c r="N21" s="33">
        <f t="shared" si="7"/>
        <v>-87</v>
      </c>
      <c r="O21" s="33">
        <f t="shared" si="7"/>
        <v>170</v>
      </c>
      <c r="P21" s="33">
        <f t="shared" si="7"/>
        <v>-27</v>
      </c>
    </row>
    <row r="22" spans="1:16" ht="14.5" customHeight="1">
      <c r="A22" s="69" t="s">
        <v>21</v>
      </c>
      <c r="B22" s="10">
        <f t="shared" ref="B22:B27" si="8">SUM(C22:F22)</f>
        <v>279</v>
      </c>
      <c r="C22" s="10">
        <v>0</v>
      </c>
      <c r="D22" s="10">
        <v>0</v>
      </c>
      <c r="E22" s="10">
        <v>0</v>
      </c>
      <c r="F22" s="10">
        <v>279</v>
      </c>
      <c r="G22" s="10">
        <f t="shared" ref="G22:G27" si="9">SUM(H22:K22)</f>
        <v>293</v>
      </c>
      <c r="H22" s="10">
        <v>6</v>
      </c>
      <c r="I22" s="10">
        <v>14</v>
      </c>
      <c r="J22" s="10">
        <v>96</v>
      </c>
      <c r="K22" s="10">
        <v>177</v>
      </c>
      <c r="L22" s="170">
        <f t="shared" ref="L22:L27" si="10">SUM(M22:P22)</f>
        <v>14</v>
      </c>
      <c r="M22" s="170">
        <f t="shared" ref="M22:N27" si="11">H22-C22</f>
        <v>6</v>
      </c>
      <c r="N22" s="170">
        <f>I22-D22</f>
        <v>14</v>
      </c>
      <c r="O22" s="170">
        <f t="shared" ref="O22:P27" si="12">J22-E22</f>
        <v>96</v>
      </c>
      <c r="P22" s="170">
        <f t="shared" si="12"/>
        <v>-102</v>
      </c>
    </row>
    <row r="23" spans="1:16" ht="14.5" customHeight="1">
      <c r="A23" s="68" t="s">
        <v>22</v>
      </c>
      <c r="B23" s="12">
        <f t="shared" si="8"/>
        <v>965</v>
      </c>
      <c r="C23" s="12">
        <v>82</v>
      </c>
      <c r="D23" s="12">
        <v>239</v>
      </c>
      <c r="E23" s="12">
        <v>364</v>
      </c>
      <c r="F23" s="12">
        <v>280</v>
      </c>
      <c r="G23" s="12">
        <f t="shared" si="9"/>
        <v>964</v>
      </c>
      <c r="H23" s="12">
        <v>80</v>
      </c>
      <c r="I23" s="12">
        <v>227</v>
      </c>
      <c r="J23" s="12">
        <v>370</v>
      </c>
      <c r="K23" s="12">
        <v>287</v>
      </c>
      <c r="L23" s="33">
        <f t="shared" si="10"/>
        <v>-1</v>
      </c>
      <c r="M23" s="33">
        <f t="shared" si="11"/>
        <v>-2</v>
      </c>
      <c r="N23" s="33">
        <f t="shared" si="11"/>
        <v>-12</v>
      </c>
      <c r="O23" s="33">
        <f t="shared" si="12"/>
        <v>6</v>
      </c>
      <c r="P23" s="33">
        <f t="shared" si="12"/>
        <v>7</v>
      </c>
    </row>
    <row r="24" spans="1:16" ht="14.5" customHeight="1">
      <c r="A24" s="69" t="s">
        <v>32</v>
      </c>
      <c r="B24" s="10">
        <f t="shared" si="8"/>
        <v>203</v>
      </c>
      <c r="C24" s="10">
        <v>35</v>
      </c>
      <c r="D24" s="10">
        <v>59</v>
      </c>
      <c r="E24" s="10">
        <v>80</v>
      </c>
      <c r="F24" s="10">
        <v>29</v>
      </c>
      <c r="G24" s="10">
        <f t="shared" si="9"/>
        <v>174</v>
      </c>
      <c r="H24" s="10">
        <v>25</v>
      </c>
      <c r="I24" s="10">
        <v>44</v>
      </c>
      <c r="J24" s="10">
        <v>73</v>
      </c>
      <c r="K24" s="10">
        <v>32</v>
      </c>
      <c r="L24" s="34">
        <f t="shared" si="10"/>
        <v>-29</v>
      </c>
      <c r="M24" s="170">
        <f t="shared" si="11"/>
        <v>-10</v>
      </c>
      <c r="N24" s="170">
        <f t="shared" si="11"/>
        <v>-15</v>
      </c>
      <c r="O24" s="170">
        <f t="shared" si="12"/>
        <v>-7</v>
      </c>
      <c r="P24" s="170">
        <f t="shared" si="12"/>
        <v>3</v>
      </c>
    </row>
    <row r="25" spans="1:16" ht="14.5" customHeight="1">
      <c r="A25" s="68" t="s">
        <v>23</v>
      </c>
      <c r="B25" s="12">
        <f t="shared" si="8"/>
        <v>1250</v>
      </c>
      <c r="C25" s="12">
        <v>118</v>
      </c>
      <c r="D25" s="12">
        <v>390</v>
      </c>
      <c r="E25" s="12">
        <v>587</v>
      </c>
      <c r="F25" s="12">
        <v>155</v>
      </c>
      <c r="G25" s="12">
        <f t="shared" si="9"/>
        <v>1251</v>
      </c>
      <c r="H25" s="12">
        <v>98</v>
      </c>
      <c r="I25" s="12">
        <v>345</v>
      </c>
      <c r="J25" s="12">
        <v>621</v>
      </c>
      <c r="K25" s="12">
        <v>187</v>
      </c>
      <c r="L25" s="33">
        <f t="shared" si="10"/>
        <v>1</v>
      </c>
      <c r="M25" s="33">
        <f t="shared" si="11"/>
        <v>-20</v>
      </c>
      <c r="N25" s="33">
        <f t="shared" si="11"/>
        <v>-45</v>
      </c>
      <c r="O25" s="33">
        <f t="shared" si="12"/>
        <v>34</v>
      </c>
      <c r="P25" s="33">
        <f t="shared" si="12"/>
        <v>32</v>
      </c>
    </row>
    <row r="26" spans="1:16" ht="14.5" customHeight="1">
      <c r="A26" s="69" t="s">
        <v>24</v>
      </c>
      <c r="B26" s="10">
        <f t="shared" si="8"/>
        <v>978</v>
      </c>
      <c r="C26" s="10">
        <v>132</v>
      </c>
      <c r="D26" s="10">
        <v>351</v>
      </c>
      <c r="E26" s="10">
        <v>287</v>
      </c>
      <c r="F26" s="10">
        <v>208</v>
      </c>
      <c r="G26" s="10">
        <f t="shared" si="9"/>
        <v>991</v>
      </c>
      <c r="H26" s="10">
        <v>155</v>
      </c>
      <c r="I26" s="10">
        <v>313</v>
      </c>
      <c r="J26" s="10">
        <v>299</v>
      </c>
      <c r="K26" s="10">
        <v>224</v>
      </c>
      <c r="L26" s="34">
        <f t="shared" si="10"/>
        <v>13</v>
      </c>
      <c r="M26" s="34">
        <f t="shared" si="11"/>
        <v>23</v>
      </c>
      <c r="N26" s="34">
        <f t="shared" si="11"/>
        <v>-38</v>
      </c>
      <c r="O26" s="34">
        <f t="shared" si="12"/>
        <v>12</v>
      </c>
      <c r="P26" s="34">
        <f t="shared" si="12"/>
        <v>16</v>
      </c>
    </row>
    <row r="27" spans="1:16" ht="14.5" customHeight="1">
      <c r="A27" s="68" t="s">
        <v>25</v>
      </c>
      <c r="B27" s="12">
        <f t="shared" si="8"/>
        <v>488</v>
      </c>
      <c r="C27" s="12">
        <v>145</v>
      </c>
      <c r="D27" s="12">
        <v>187</v>
      </c>
      <c r="E27" s="12">
        <v>137</v>
      </c>
      <c r="F27" s="12">
        <v>19</v>
      </c>
      <c r="G27" s="12">
        <f t="shared" si="9"/>
        <v>497</v>
      </c>
      <c r="H27" s="12">
        <v>99</v>
      </c>
      <c r="I27" s="12">
        <v>196</v>
      </c>
      <c r="J27" s="12">
        <v>166</v>
      </c>
      <c r="K27" s="12">
        <v>36</v>
      </c>
      <c r="L27" s="33">
        <f t="shared" si="10"/>
        <v>9</v>
      </c>
      <c r="M27" s="33">
        <f t="shared" si="11"/>
        <v>-46</v>
      </c>
      <c r="N27" s="33">
        <f t="shared" si="11"/>
        <v>9</v>
      </c>
      <c r="O27" s="33">
        <f t="shared" si="12"/>
        <v>29</v>
      </c>
      <c r="P27" s="33">
        <f t="shared" si="12"/>
        <v>17</v>
      </c>
    </row>
    <row r="28" spans="1:16" ht="14.5" customHeight="1">
      <c r="A28" s="52"/>
      <c r="B28" s="336" t="s">
        <v>95</v>
      </c>
      <c r="C28" s="336"/>
      <c r="D28" s="336"/>
      <c r="E28" s="336"/>
      <c r="F28" s="336"/>
      <c r="G28" s="336" t="s">
        <v>95</v>
      </c>
      <c r="H28" s="336"/>
      <c r="I28" s="336"/>
      <c r="J28" s="336"/>
      <c r="K28" s="336"/>
      <c r="L28" s="336" t="s">
        <v>115</v>
      </c>
      <c r="M28" s="336"/>
      <c r="N28" s="336"/>
      <c r="O28" s="336"/>
      <c r="P28" s="336"/>
    </row>
    <row r="29" spans="1:16" ht="14.5" customHeight="1">
      <c r="A29" s="7" t="s">
        <v>10</v>
      </c>
      <c r="B29" s="12">
        <f>B9*100/$B9</f>
        <v>100</v>
      </c>
      <c r="C29" s="62">
        <f>C9*100/$B9</f>
        <v>31.591254530574069</v>
      </c>
      <c r="D29" s="62">
        <f>D9*100/$B9</f>
        <v>35.19817607856892</v>
      </c>
      <c r="E29" s="62">
        <f>E9*100/$B9</f>
        <v>19.455161931486028</v>
      </c>
      <c r="F29" s="62">
        <f>F9*100/$B9</f>
        <v>13.75540745937098</v>
      </c>
      <c r="G29" s="12">
        <f>G9*100/$G9</f>
        <v>100</v>
      </c>
      <c r="H29" s="62">
        <f>H9*100/$G9</f>
        <v>27.215260064322944</v>
      </c>
      <c r="I29" s="62">
        <f>I9*100/$G9</f>
        <v>33.37030054341799</v>
      </c>
      <c r="J29" s="62">
        <f>J9*100/$G9</f>
        <v>22.995453033159588</v>
      </c>
      <c r="K29" s="62">
        <f>K9*100/$G9</f>
        <v>16.418986359099478</v>
      </c>
      <c r="L29" s="75" t="s">
        <v>247</v>
      </c>
      <c r="M29" s="31">
        <f>H29-C29</f>
        <v>-4.3759944662511252</v>
      </c>
      <c r="N29" s="31">
        <f t="shared" ref="N29:P44" si="13">I29-D29</f>
        <v>-1.8278755351509304</v>
      </c>
      <c r="O29" s="31">
        <f t="shared" si="13"/>
        <v>3.5402911016735601</v>
      </c>
      <c r="P29" s="31">
        <f t="shared" si="13"/>
        <v>2.6635788997284973</v>
      </c>
    </row>
    <row r="30" spans="1:16" ht="14.5" customHeight="1">
      <c r="A30" s="44" t="s">
        <v>30</v>
      </c>
      <c r="B30" s="10">
        <f t="shared" ref="B30:F45" si="14">B10*100/$B10</f>
        <v>100</v>
      </c>
      <c r="C30" s="63">
        <f t="shared" si="14"/>
        <v>37.79649231244688</v>
      </c>
      <c r="D30" s="63">
        <f t="shared" si="14"/>
        <v>37.047052460789615</v>
      </c>
      <c r="E30" s="63">
        <f t="shared" si="14"/>
        <v>14.471142702619176</v>
      </c>
      <c r="F30" s="63">
        <f t="shared" si="14"/>
        <v>10.685312524144326</v>
      </c>
      <c r="G30" s="10">
        <f t="shared" ref="G30:K45" si="15">G10*100/$G10</f>
        <v>100</v>
      </c>
      <c r="H30" s="63">
        <f t="shared" si="15"/>
        <v>32.061454125793425</v>
      </c>
      <c r="I30" s="63">
        <f>I10*100/$G10</f>
        <v>35.191863819965377</v>
      </c>
      <c r="J30" s="63">
        <f t="shared" si="15"/>
        <v>18.190998268897864</v>
      </c>
      <c r="K30" s="63">
        <f t="shared" si="15"/>
        <v>14.555683785343335</v>
      </c>
      <c r="L30" s="76" t="s">
        <v>247</v>
      </c>
      <c r="M30" s="32">
        <f>H30-C30</f>
        <v>-5.7350381866534548</v>
      </c>
      <c r="N30" s="32">
        <f t="shared" si="13"/>
        <v>-1.8551886408242382</v>
      </c>
      <c r="O30" s="32">
        <f t="shared" si="13"/>
        <v>3.7198555662786887</v>
      </c>
      <c r="P30" s="32">
        <f t="shared" si="13"/>
        <v>3.8703712611990095</v>
      </c>
    </row>
    <row r="31" spans="1:16" ht="14.5" customHeight="1">
      <c r="A31" s="68" t="s">
        <v>11</v>
      </c>
      <c r="B31" s="12">
        <f>B11*100/$B11</f>
        <v>100</v>
      </c>
      <c r="C31" s="62">
        <f t="shared" si="14"/>
        <v>36.956521739130437</v>
      </c>
      <c r="D31" s="62">
        <f t="shared" si="14"/>
        <v>27.445652173913043</v>
      </c>
      <c r="E31" s="62">
        <f t="shared" si="14"/>
        <v>29.891304347826086</v>
      </c>
      <c r="F31" s="62">
        <f t="shared" si="14"/>
        <v>5.7065217391304346</v>
      </c>
      <c r="G31" s="12">
        <f t="shared" si="15"/>
        <v>100</v>
      </c>
      <c r="H31" s="62">
        <f t="shared" si="15"/>
        <v>29.63917525773196</v>
      </c>
      <c r="I31" s="62">
        <f>I11*100/$G11</f>
        <v>27.319587628865978</v>
      </c>
      <c r="J31" s="62">
        <f t="shared" si="15"/>
        <v>35.824742268041234</v>
      </c>
      <c r="K31" s="62">
        <f t="shared" si="15"/>
        <v>7.2164948453608249</v>
      </c>
      <c r="L31" s="75" t="s">
        <v>247</v>
      </c>
      <c r="M31" s="31">
        <f>H31-C31</f>
        <v>-7.3173464813984772</v>
      </c>
      <c r="N31" s="31">
        <f t="shared" si="13"/>
        <v>-0.12606454504706477</v>
      </c>
      <c r="O31" s="31">
        <f t="shared" si="13"/>
        <v>5.9334379202151482</v>
      </c>
      <c r="P31" s="31">
        <f t="shared" si="13"/>
        <v>1.5099731062303903</v>
      </c>
    </row>
    <row r="32" spans="1:16" ht="14.5" customHeight="1">
      <c r="A32" s="69" t="s">
        <v>12</v>
      </c>
      <c r="B32" s="10">
        <f t="shared" si="14"/>
        <v>100</v>
      </c>
      <c r="C32" s="214" t="s">
        <v>175</v>
      </c>
      <c r="D32" s="214" t="s">
        <v>175</v>
      </c>
      <c r="E32" s="214" t="s">
        <v>175</v>
      </c>
      <c r="F32" s="214" t="s">
        <v>175</v>
      </c>
      <c r="G32" s="10">
        <f t="shared" si="15"/>
        <v>100</v>
      </c>
      <c r="H32" s="214" t="s">
        <v>175</v>
      </c>
      <c r="I32" s="214" t="s">
        <v>175</v>
      </c>
      <c r="J32" s="214" t="s">
        <v>175</v>
      </c>
      <c r="K32" s="214" t="s">
        <v>175</v>
      </c>
      <c r="L32" s="76" t="s">
        <v>247</v>
      </c>
      <c r="M32" s="167" t="s">
        <v>175</v>
      </c>
      <c r="N32" s="167" t="s">
        <v>175</v>
      </c>
      <c r="O32" s="167" t="s">
        <v>175</v>
      </c>
      <c r="P32" s="167" t="s">
        <v>175</v>
      </c>
    </row>
    <row r="33" spans="1:16" ht="14.5" customHeight="1">
      <c r="A33" s="68" t="s">
        <v>13</v>
      </c>
      <c r="B33" s="12">
        <f t="shared" si="14"/>
        <v>100</v>
      </c>
      <c r="C33" s="62">
        <f t="shared" si="14"/>
        <v>44.921608725289708</v>
      </c>
      <c r="D33" s="62">
        <f t="shared" si="14"/>
        <v>29.652351738241308</v>
      </c>
      <c r="E33" s="62">
        <f t="shared" si="14"/>
        <v>20.722563053851399</v>
      </c>
      <c r="F33" s="62">
        <f t="shared" si="14"/>
        <v>4.703476482617587</v>
      </c>
      <c r="G33" s="12">
        <f t="shared" si="15"/>
        <v>100</v>
      </c>
      <c r="H33" s="62">
        <f t="shared" si="15"/>
        <v>42.163491087891828</v>
      </c>
      <c r="I33" s="62">
        <f>I13*100/$G13</f>
        <v>30.792870313460355</v>
      </c>
      <c r="J33" s="62">
        <f t="shared" si="15"/>
        <v>20.036877688998157</v>
      </c>
      <c r="K33" s="62">
        <f t="shared" si="15"/>
        <v>7.0067609096496621</v>
      </c>
      <c r="L33" s="75" t="s">
        <v>247</v>
      </c>
      <c r="M33" s="31">
        <f>H33-C33</f>
        <v>-2.7581176373978806</v>
      </c>
      <c r="N33" s="31">
        <f t="shared" si="13"/>
        <v>1.1405185752190476</v>
      </c>
      <c r="O33" s="31">
        <f t="shared" si="13"/>
        <v>-0.68568536485324216</v>
      </c>
      <c r="P33" s="31">
        <f t="shared" si="13"/>
        <v>2.3032844270320751</v>
      </c>
    </row>
    <row r="34" spans="1:16" ht="14.5" customHeight="1">
      <c r="A34" s="69" t="s">
        <v>14</v>
      </c>
      <c r="B34" s="10">
        <f t="shared" si="14"/>
        <v>100</v>
      </c>
      <c r="C34" s="214" t="s">
        <v>175</v>
      </c>
      <c r="D34" s="214" t="s">
        <v>175</v>
      </c>
      <c r="E34" s="214" t="s">
        <v>175</v>
      </c>
      <c r="F34" s="214" t="s">
        <v>175</v>
      </c>
      <c r="G34" s="10">
        <f t="shared" si="15"/>
        <v>100</v>
      </c>
      <c r="H34" s="214" t="s">
        <v>175</v>
      </c>
      <c r="I34" s="214" t="s">
        <v>175</v>
      </c>
      <c r="J34" s="214" t="s">
        <v>175</v>
      </c>
      <c r="K34" s="214" t="s">
        <v>175</v>
      </c>
      <c r="L34" s="76" t="s">
        <v>247</v>
      </c>
      <c r="M34" s="167" t="s">
        <v>175</v>
      </c>
      <c r="N34" s="167" t="s">
        <v>175</v>
      </c>
      <c r="O34" s="167" t="s">
        <v>175</v>
      </c>
      <c r="P34" s="167" t="s">
        <v>175</v>
      </c>
    </row>
    <row r="35" spans="1:16" ht="14.5" customHeight="1">
      <c r="A35" s="68" t="s">
        <v>15</v>
      </c>
      <c r="B35" s="12">
        <f t="shared" si="14"/>
        <v>100</v>
      </c>
      <c r="C35" s="62">
        <f t="shared" si="14"/>
        <v>28.669527896995707</v>
      </c>
      <c r="D35" s="62">
        <f t="shared" si="14"/>
        <v>55.922746781115883</v>
      </c>
      <c r="E35" s="62">
        <f t="shared" si="14"/>
        <v>13.562231759656653</v>
      </c>
      <c r="F35" s="62">
        <f t="shared" si="14"/>
        <v>1.8454935622317596</v>
      </c>
      <c r="G35" s="12">
        <f t="shared" si="15"/>
        <v>100</v>
      </c>
      <c r="H35" s="62">
        <f t="shared" si="15"/>
        <v>24.483177948925821</v>
      </c>
      <c r="I35" s="62">
        <f t="shared" ref="I35:I44" si="16">I15*100/$G15</f>
        <v>52.655046615322256</v>
      </c>
      <c r="J35" s="62">
        <f t="shared" si="15"/>
        <v>18.686663964329146</v>
      </c>
      <c r="K35" s="62">
        <f t="shared" si="15"/>
        <v>4.1751114714227811</v>
      </c>
      <c r="L35" s="75" t="s">
        <v>247</v>
      </c>
      <c r="M35" s="31">
        <f t="shared" ref="M35:M47" si="17">H35-C35</f>
        <v>-4.1863499480698856</v>
      </c>
      <c r="N35" s="31">
        <f t="shared" si="13"/>
        <v>-3.2677001657936273</v>
      </c>
      <c r="O35" s="31">
        <f t="shared" si="13"/>
        <v>5.1244322046724928</v>
      </c>
      <c r="P35" s="31">
        <f t="shared" si="13"/>
        <v>2.3296179091910214</v>
      </c>
    </row>
    <row r="36" spans="1:16" ht="14.5" customHeight="1">
      <c r="A36" s="69" t="s">
        <v>16</v>
      </c>
      <c r="B36" s="10">
        <f t="shared" si="14"/>
        <v>100</v>
      </c>
      <c r="C36" s="63">
        <f t="shared" si="14"/>
        <v>24.702939337085677</v>
      </c>
      <c r="D36" s="63">
        <f t="shared" si="14"/>
        <v>42.464040025015635</v>
      </c>
      <c r="E36" s="63">
        <f t="shared" si="14"/>
        <v>21.763602251407129</v>
      </c>
      <c r="F36" s="63">
        <f t="shared" si="14"/>
        <v>11.069418386491558</v>
      </c>
      <c r="G36" s="10">
        <f t="shared" si="15"/>
        <v>100</v>
      </c>
      <c r="H36" s="63">
        <f t="shared" si="15"/>
        <v>20.673360897814529</v>
      </c>
      <c r="I36" s="63">
        <f t="shared" si="16"/>
        <v>36.207914943886593</v>
      </c>
      <c r="J36" s="63">
        <f t="shared" si="15"/>
        <v>29.119905493207323</v>
      </c>
      <c r="K36" s="63">
        <f t="shared" si="15"/>
        <v>13.998818665091553</v>
      </c>
      <c r="L36" s="76" t="s">
        <v>247</v>
      </c>
      <c r="M36" s="32">
        <f t="shared" si="17"/>
        <v>-4.0295784392711482</v>
      </c>
      <c r="N36" s="32">
        <f t="shared" si="13"/>
        <v>-6.2561250811290421</v>
      </c>
      <c r="O36" s="32">
        <f t="shared" si="13"/>
        <v>7.3563032418001946</v>
      </c>
      <c r="P36" s="32">
        <f t="shared" si="13"/>
        <v>2.9294002785999957</v>
      </c>
    </row>
    <row r="37" spans="1:16" ht="14.5" customHeight="1">
      <c r="A37" s="68" t="s">
        <v>17</v>
      </c>
      <c r="B37" s="12">
        <f t="shared" si="14"/>
        <v>100</v>
      </c>
      <c r="C37" s="62">
        <f t="shared" si="14"/>
        <v>36.842105263157897</v>
      </c>
      <c r="D37" s="62">
        <f t="shared" si="14"/>
        <v>39.567669172932334</v>
      </c>
      <c r="E37" s="62">
        <f t="shared" si="14"/>
        <v>14.003759398496241</v>
      </c>
      <c r="F37" s="62">
        <f t="shared" si="14"/>
        <v>9.5864661654135332</v>
      </c>
      <c r="G37" s="12">
        <f t="shared" si="15"/>
        <v>100</v>
      </c>
      <c r="H37" s="62">
        <f t="shared" si="15"/>
        <v>29.879101899827287</v>
      </c>
      <c r="I37" s="62">
        <f t="shared" si="16"/>
        <v>37.651122625215891</v>
      </c>
      <c r="J37" s="62">
        <f t="shared" si="15"/>
        <v>18.480138169257341</v>
      </c>
      <c r="K37" s="62">
        <f t="shared" si="15"/>
        <v>13.989637305699482</v>
      </c>
      <c r="L37" s="75" t="s">
        <v>247</v>
      </c>
      <c r="M37" s="31">
        <f t="shared" si="17"/>
        <v>-6.9630033633306105</v>
      </c>
      <c r="N37" s="31">
        <f t="shared" si="13"/>
        <v>-1.9165465477164432</v>
      </c>
      <c r="O37" s="31">
        <f t="shared" si="13"/>
        <v>4.4763787707610998</v>
      </c>
      <c r="P37" s="31">
        <f t="shared" si="13"/>
        <v>4.4031711402859486</v>
      </c>
    </row>
    <row r="38" spans="1:16" ht="14.5" customHeight="1">
      <c r="A38" s="69" t="s">
        <v>18</v>
      </c>
      <c r="B38" s="10">
        <f t="shared" si="14"/>
        <v>100</v>
      </c>
      <c r="C38" s="63">
        <f t="shared" si="14"/>
        <v>46.788450206246317</v>
      </c>
      <c r="D38" s="63">
        <f t="shared" si="14"/>
        <v>27.401296405421331</v>
      </c>
      <c r="E38" s="63">
        <f t="shared" si="14"/>
        <v>7.3954036535061878</v>
      </c>
      <c r="F38" s="63">
        <f t="shared" si="14"/>
        <v>18.414849734826163</v>
      </c>
      <c r="G38" s="10">
        <f t="shared" si="15"/>
        <v>100</v>
      </c>
      <c r="H38" s="63">
        <f t="shared" si="15"/>
        <v>39.281798245614034</v>
      </c>
      <c r="I38" s="63">
        <f t="shared" si="16"/>
        <v>26.014254385964911</v>
      </c>
      <c r="J38" s="63">
        <f t="shared" si="15"/>
        <v>10.25219298245614</v>
      </c>
      <c r="K38" s="63">
        <f t="shared" si="15"/>
        <v>24.451754385964911</v>
      </c>
      <c r="L38" s="76" t="s">
        <v>247</v>
      </c>
      <c r="M38" s="32">
        <f t="shared" si="17"/>
        <v>-7.5066519606322828</v>
      </c>
      <c r="N38" s="32">
        <f t="shared" si="13"/>
        <v>-1.3870420194564197</v>
      </c>
      <c r="O38" s="32">
        <f t="shared" si="13"/>
        <v>2.8567893289499526</v>
      </c>
      <c r="P38" s="32">
        <f t="shared" si="13"/>
        <v>6.0369046511387481</v>
      </c>
    </row>
    <row r="39" spans="1:16" ht="14.5" customHeight="1">
      <c r="A39" s="68" t="s">
        <v>19</v>
      </c>
      <c r="B39" s="12">
        <f t="shared" si="14"/>
        <v>100</v>
      </c>
      <c r="C39" s="62">
        <f t="shared" si="14"/>
        <v>40.794223826714799</v>
      </c>
      <c r="D39" s="62">
        <f t="shared" si="14"/>
        <v>34.215804251905332</v>
      </c>
      <c r="E39" s="62">
        <f t="shared" si="14"/>
        <v>11.752908142799839</v>
      </c>
      <c r="F39" s="62">
        <f t="shared" si="14"/>
        <v>13.237063778580024</v>
      </c>
      <c r="G39" s="12">
        <f t="shared" si="15"/>
        <v>100</v>
      </c>
      <c r="H39" s="62">
        <f t="shared" si="15"/>
        <v>33.282904689863841</v>
      </c>
      <c r="I39" s="62">
        <f t="shared" si="16"/>
        <v>34.417549167927383</v>
      </c>
      <c r="J39" s="62">
        <f t="shared" si="15"/>
        <v>14.826021180030256</v>
      </c>
      <c r="K39" s="62">
        <f t="shared" si="15"/>
        <v>17.473524962178516</v>
      </c>
      <c r="L39" s="75" t="s">
        <v>247</v>
      </c>
      <c r="M39" s="31">
        <f t="shared" si="17"/>
        <v>-7.5113191368509575</v>
      </c>
      <c r="N39" s="31">
        <f t="shared" si="13"/>
        <v>0.2017449160220508</v>
      </c>
      <c r="O39" s="31">
        <f t="shared" si="13"/>
        <v>3.0731130372304172</v>
      </c>
      <c r="P39" s="31">
        <f t="shared" si="13"/>
        <v>4.2364611835984913</v>
      </c>
    </row>
    <row r="40" spans="1:16" ht="14.5" customHeight="1">
      <c r="A40" s="69" t="s">
        <v>20</v>
      </c>
      <c r="B40" s="10">
        <f t="shared" si="14"/>
        <v>100</v>
      </c>
      <c r="C40" s="63">
        <f t="shared" si="14"/>
        <v>24.427480916030536</v>
      </c>
      <c r="D40" s="63">
        <f t="shared" si="14"/>
        <v>42.748091603053432</v>
      </c>
      <c r="E40" s="63">
        <f t="shared" si="14"/>
        <v>23.664122137404579</v>
      </c>
      <c r="F40" s="63">
        <f t="shared" si="14"/>
        <v>9.1603053435114496</v>
      </c>
      <c r="G40" s="10">
        <f t="shared" si="15"/>
        <v>100</v>
      </c>
      <c r="H40" s="63">
        <f t="shared" si="15"/>
        <v>16.911764705882351</v>
      </c>
      <c r="I40" s="63">
        <f t="shared" si="16"/>
        <v>33.823529411764703</v>
      </c>
      <c r="J40" s="63">
        <f t="shared" si="15"/>
        <v>38.970588235294116</v>
      </c>
      <c r="K40" s="63">
        <f t="shared" si="15"/>
        <v>10.294117647058824</v>
      </c>
      <c r="L40" s="76" t="s">
        <v>247</v>
      </c>
      <c r="M40" s="32">
        <f t="shared" si="17"/>
        <v>-7.5157162101481845</v>
      </c>
      <c r="N40" s="32">
        <f t="shared" si="13"/>
        <v>-8.9245621912887287</v>
      </c>
      <c r="O40" s="32">
        <f t="shared" si="13"/>
        <v>15.306466097889537</v>
      </c>
      <c r="P40" s="32">
        <f t="shared" si="13"/>
        <v>1.1338123035473746</v>
      </c>
    </row>
    <row r="41" spans="1:16" ht="14.5" customHeight="1">
      <c r="A41" s="43" t="s">
        <v>31</v>
      </c>
      <c r="B41" s="12">
        <f t="shared" si="14"/>
        <v>100</v>
      </c>
      <c r="C41" s="62">
        <f t="shared" si="14"/>
        <v>12.298822964208503</v>
      </c>
      <c r="D41" s="62">
        <f t="shared" si="14"/>
        <v>29.449915926014892</v>
      </c>
      <c r="E41" s="62">
        <f t="shared" si="14"/>
        <v>34.95075666586596</v>
      </c>
      <c r="F41" s="62">
        <f t="shared" si="14"/>
        <v>23.30050444391064</v>
      </c>
      <c r="G41" s="12">
        <f t="shared" si="15"/>
        <v>100</v>
      </c>
      <c r="H41" s="62">
        <f t="shared" si="15"/>
        <v>11.103117505995204</v>
      </c>
      <c r="I41" s="62">
        <f t="shared" si="16"/>
        <v>27.314148681055155</v>
      </c>
      <c r="J41" s="62">
        <f t="shared" si="15"/>
        <v>38.968824940047959</v>
      </c>
      <c r="K41" s="62">
        <f t="shared" si="15"/>
        <v>22.613908872901678</v>
      </c>
      <c r="L41" s="75" t="s">
        <v>247</v>
      </c>
      <c r="M41" s="31">
        <f t="shared" si="17"/>
        <v>-1.1957054582132987</v>
      </c>
      <c r="N41" s="31">
        <f t="shared" si="13"/>
        <v>-2.1357672449597374</v>
      </c>
      <c r="O41" s="31">
        <f t="shared" si="13"/>
        <v>4.0180682741819993</v>
      </c>
      <c r="P41" s="31">
        <f t="shared" si="13"/>
        <v>-0.68659557100896151</v>
      </c>
    </row>
    <row r="42" spans="1:16" ht="14.5" customHeight="1">
      <c r="A42" s="69" t="s">
        <v>21</v>
      </c>
      <c r="B42" s="10">
        <f t="shared" si="14"/>
        <v>100</v>
      </c>
      <c r="C42" s="63">
        <f t="shared" si="14"/>
        <v>0</v>
      </c>
      <c r="D42" s="63">
        <f t="shared" si="14"/>
        <v>0</v>
      </c>
      <c r="E42" s="63">
        <f t="shared" si="14"/>
        <v>0</v>
      </c>
      <c r="F42" s="63">
        <f t="shared" si="14"/>
        <v>100</v>
      </c>
      <c r="G42" s="10">
        <f t="shared" si="15"/>
        <v>100</v>
      </c>
      <c r="H42" s="63">
        <f t="shared" si="15"/>
        <v>2.0477815699658701</v>
      </c>
      <c r="I42" s="63">
        <f t="shared" si="16"/>
        <v>4.7781569965870307</v>
      </c>
      <c r="J42" s="63">
        <f t="shared" si="15"/>
        <v>32.764505119453922</v>
      </c>
      <c r="K42" s="63">
        <f t="shared" si="15"/>
        <v>60.409556313993171</v>
      </c>
      <c r="L42" s="76" t="s">
        <v>247</v>
      </c>
      <c r="M42" s="32">
        <f t="shared" si="17"/>
        <v>2.0477815699658701</v>
      </c>
      <c r="N42" s="32">
        <f t="shared" si="13"/>
        <v>4.7781569965870307</v>
      </c>
      <c r="O42" s="32">
        <f t="shared" si="13"/>
        <v>32.764505119453922</v>
      </c>
      <c r="P42" s="32">
        <f t="shared" si="13"/>
        <v>-39.590443686006829</v>
      </c>
    </row>
    <row r="43" spans="1:16" ht="14.5" customHeight="1">
      <c r="A43" s="68" t="s">
        <v>22</v>
      </c>
      <c r="B43" s="12">
        <f t="shared" si="14"/>
        <v>100</v>
      </c>
      <c r="C43" s="62">
        <f t="shared" si="14"/>
        <v>8.4974093264248705</v>
      </c>
      <c r="D43" s="62">
        <f t="shared" si="14"/>
        <v>24.766839378238341</v>
      </c>
      <c r="E43" s="62">
        <f t="shared" si="14"/>
        <v>37.720207253886009</v>
      </c>
      <c r="F43" s="62">
        <f t="shared" si="14"/>
        <v>29.015544041450777</v>
      </c>
      <c r="G43" s="12">
        <f t="shared" si="15"/>
        <v>100</v>
      </c>
      <c r="H43" s="62">
        <f t="shared" si="15"/>
        <v>8.2987551867219924</v>
      </c>
      <c r="I43" s="62">
        <f t="shared" si="16"/>
        <v>23.547717842323653</v>
      </c>
      <c r="J43" s="62">
        <f t="shared" si="15"/>
        <v>38.38174273858921</v>
      </c>
      <c r="K43" s="62">
        <f t="shared" si="15"/>
        <v>29.771784232365146</v>
      </c>
      <c r="L43" s="75" t="s">
        <v>247</v>
      </c>
      <c r="M43" s="31">
        <f t="shared" si="17"/>
        <v>-0.19865413970287804</v>
      </c>
      <c r="N43" s="31">
        <f t="shared" si="13"/>
        <v>-1.2191215359146881</v>
      </c>
      <c r="O43" s="31">
        <f t="shared" si="13"/>
        <v>0.66153548470320089</v>
      </c>
      <c r="P43" s="31">
        <f t="shared" si="13"/>
        <v>0.75624019091436878</v>
      </c>
    </row>
    <row r="44" spans="1:16" ht="14.5" customHeight="1">
      <c r="A44" s="69" t="s">
        <v>32</v>
      </c>
      <c r="B44" s="10">
        <f t="shared" si="14"/>
        <v>100</v>
      </c>
      <c r="C44" s="63">
        <f t="shared" si="14"/>
        <v>17.241379310344829</v>
      </c>
      <c r="D44" s="63">
        <f t="shared" si="14"/>
        <v>29.064039408866996</v>
      </c>
      <c r="E44" s="63">
        <f t="shared" si="14"/>
        <v>39.408866995073893</v>
      </c>
      <c r="F44" s="63">
        <f t="shared" si="14"/>
        <v>14.285714285714286</v>
      </c>
      <c r="G44" s="10">
        <f t="shared" si="15"/>
        <v>100</v>
      </c>
      <c r="H44" s="63">
        <f t="shared" si="15"/>
        <v>14.367816091954023</v>
      </c>
      <c r="I44" s="63">
        <f t="shared" si="16"/>
        <v>25.287356321839081</v>
      </c>
      <c r="J44" s="63">
        <f t="shared" si="15"/>
        <v>41.954022988505749</v>
      </c>
      <c r="K44" s="63">
        <f t="shared" si="15"/>
        <v>18.390804597701148</v>
      </c>
      <c r="L44" s="76" t="s">
        <v>247</v>
      </c>
      <c r="M44" s="32">
        <f t="shared" si="17"/>
        <v>-2.8735632183908066</v>
      </c>
      <c r="N44" s="32">
        <f t="shared" si="13"/>
        <v>-3.7766830870279158</v>
      </c>
      <c r="O44" s="32">
        <f t="shared" si="13"/>
        <v>2.5451559934318553</v>
      </c>
      <c r="P44" s="32">
        <f t="shared" si="13"/>
        <v>4.1050903119868618</v>
      </c>
    </row>
    <row r="45" spans="1:16" ht="14.5" customHeight="1">
      <c r="A45" s="68" t="s">
        <v>23</v>
      </c>
      <c r="B45" s="12">
        <f t="shared" si="14"/>
        <v>100</v>
      </c>
      <c r="C45" s="62">
        <f t="shared" si="14"/>
        <v>9.44</v>
      </c>
      <c r="D45" s="62">
        <f t="shared" si="14"/>
        <v>31.2</v>
      </c>
      <c r="E45" s="62">
        <f t="shared" si="14"/>
        <v>46.96</v>
      </c>
      <c r="F45" s="62">
        <f t="shared" si="14"/>
        <v>12.4</v>
      </c>
      <c r="G45" s="12">
        <f t="shared" si="15"/>
        <v>100</v>
      </c>
      <c r="H45" s="62">
        <f t="shared" si="15"/>
        <v>7.8337330135891285</v>
      </c>
      <c r="I45" s="62">
        <f t="shared" si="15"/>
        <v>27.577937649880095</v>
      </c>
      <c r="J45" s="62">
        <f t="shared" si="15"/>
        <v>49.640287769784173</v>
      </c>
      <c r="K45" s="62">
        <f t="shared" si="15"/>
        <v>14.948041566746603</v>
      </c>
      <c r="L45" s="75" t="s">
        <v>247</v>
      </c>
      <c r="M45" s="31">
        <f t="shared" si="17"/>
        <v>-1.606266986410871</v>
      </c>
      <c r="N45" s="31">
        <f t="shared" ref="N45:P47" si="18">I45-D45</f>
        <v>-3.6220623501199043</v>
      </c>
      <c r="O45" s="31">
        <f t="shared" si="18"/>
        <v>2.6802877697841723</v>
      </c>
      <c r="P45" s="31">
        <f t="shared" si="18"/>
        <v>2.548041566746603</v>
      </c>
    </row>
    <row r="46" spans="1:16" ht="14.5" customHeight="1">
      <c r="A46" s="69" t="s">
        <v>24</v>
      </c>
      <c r="B46" s="10">
        <f t="shared" ref="B46:F47" si="19">B26*100/$B26</f>
        <v>100</v>
      </c>
      <c r="C46" s="63">
        <f t="shared" si="19"/>
        <v>13.496932515337424</v>
      </c>
      <c r="D46" s="63">
        <f t="shared" si="19"/>
        <v>35.889570552147241</v>
      </c>
      <c r="E46" s="63">
        <f t="shared" si="19"/>
        <v>29.345603271983641</v>
      </c>
      <c r="F46" s="63">
        <f t="shared" si="19"/>
        <v>21.267893660531698</v>
      </c>
      <c r="G46" s="10">
        <f t="shared" ref="G46:K47" si="20">G26*100/$G26</f>
        <v>100</v>
      </c>
      <c r="H46" s="63">
        <f t="shared" si="20"/>
        <v>15.640766902119072</v>
      </c>
      <c r="I46" s="63">
        <f t="shared" si="20"/>
        <v>31.584258324924321</v>
      </c>
      <c r="J46" s="63">
        <f t="shared" si="20"/>
        <v>30.1715438950555</v>
      </c>
      <c r="K46" s="63">
        <f t="shared" si="20"/>
        <v>22.603430877901111</v>
      </c>
      <c r="L46" s="76" t="s">
        <v>247</v>
      </c>
      <c r="M46" s="32">
        <f t="shared" si="17"/>
        <v>2.1438343867816485</v>
      </c>
      <c r="N46" s="32">
        <f t="shared" si="18"/>
        <v>-4.3053122272229203</v>
      </c>
      <c r="O46" s="32">
        <f t="shared" si="18"/>
        <v>0.82594062307185823</v>
      </c>
      <c r="P46" s="32">
        <f t="shared" si="18"/>
        <v>1.3355372173694136</v>
      </c>
    </row>
    <row r="47" spans="1:16" ht="14.5" customHeight="1">
      <c r="A47" s="68" t="s">
        <v>25</v>
      </c>
      <c r="B47" s="12">
        <f t="shared" si="19"/>
        <v>100</v>
      </c>
      <c r="C47" s="62">
        <f t="shared" si="19"/>
        <v>29.71311475409836</v>
      </c>
      <c r="D47" s="62">
        <f t="shared" si="19"/>
        <v>38.319672131147541</v>
      </c>
      <c r="E47" s="62">
        <f t="shared" si="19"/>
        <v>28.07377049180328</v>
      </c>
      <c r="F47" s="62">
        <f t="shared" si="19"/>
        <v>3.8934426229508197</v>
      </c>
      <c r="G47" s="12">
        <f t="shared" si="20"/>
        <v>100</v>
      </c>
      <c r="H47" s="62">
        <f t="shared" si="20"/>
        <v>19.919517102615693</v>
      </c>
      <c r="I47" s="62">
        <f t="shared" si="20"/>
        <v>39.436619718309856</v>
      </c>
      <c r="J47" s="62">
        <f t="shared" si="20"/>
        <v>33.400402414486919</v>
      </c>
      <c r="K47" s="62">
        <f t="shared" si="20"/>
        <v>7.2434607645875255</v>
      </c>
      <c r="L47" s="75" t="s">
        <v>247</v>
      </c>
      <c r="M47" s="31">
        <f t="shared" si="17"/>
        <v>-9.793597651482667</v>
      </c>
      <c r="N47" s="31">
        <f t="shared" si="18"/>
        <v>1.1169475871623149</v>
      </c>
      <c r="O47" s="31">
        <f t="shared" si="18"/>
        <v>5.3266319226836387</v>
      </c>
      <c r="P47" s="31">
        <f t="shared" si="18"/>
        <v>3.3500181416367059</v>
      </c>
    </row>
    <row r="48" spans="1:16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</row>
  </sheetData>
  <mergeCells count="17">
    <mergeCell ref="A48:P48"/>
    <mergeCell ref="B8:F8"/>
    <mergeCell ref="G8:K8"/>
    <mergeCell ref="L8:P8"/>
    <mergeCell ref="B28:F28"/>
    <mergeCell ref="G28:K28"/>
    <mergeCell ref="L28:P28"/>
    <mergeCell ref="A5:A7"/>
    <mergeCell ref="B5:F5"/>
    <mergeCell ref="G5:K5"/>
    <mergeCell ref="L5:P5"/>
    <mergeCell ref="B6:B7"/>
    <mergeCell ref="C6:F6"/>
    <mergeCell ref="G6:G7"/>
    <mergeCell ref="H6:K6"/>
    <mergeCell ref="L6:L7"/>
    <mergeCell ref="M6:P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A4" sqref="A4"/>
    </sheetView>
  </sheetViews>
  <sheetFormatPr baseColWidth="10" defaultColWidth="10.81640625" defaultRowHeight="11.5"/>
  <cols>
    <col min="1" max="1" width="24.54296875" style="64" customWidth="1"/>
    <col min="2" max="5" width="10.81640625" style="64" customWidth="1"/>
    <col min="6" max="6" width="16.81640625" style="64" customWidth="1"/>
    <col min="7" max="10" width="10.81640625" style="64" customWidth="1"/>
    <col min="11" max="11" width="16.453125" style="64" customWidth="1"/>
    <col min="12" max="12" width="10.81640625" style="64" customWidth="1"/>
    <col min="13" max="15" width="10.81640625" style="64"/>
    <col min="16" max="16" width="15.7265625" style="64" customWidth="1"/>
    <col min="17" max="16384" width="10.81640625" style="64"/>
  </cols>
  <sheetData>
    <row r="1" spans="1:16" s="40" customFormat="1" ht="20.149999999999999" customHeight="1">
      <c r="A1" s="35" t="s">
        <v>0</v>
      </c>
    </row>
    <row r="2" spans="1:16" ht="14.5" customHeight="1">
      <c r="A2" s="126"/>
    </row>
    <row r="3" spans="1:16" s="4" customFormat="1" ht="14.5" customHeight="1">
      <c r="A3" s="54" t="s">
        <v>209</v>
      </c>
    </row>
    <row r="4" spans="1:16" ht="14.5" customHeight="1">
      <c r="A4" s="127"/>
    </row>
    <row r="5" spans="1:16" s="125" customFormat="1" ht="20" customHeight="1">
      <c r="A5" s="342" t="s">
        <v>29</v>
      </c>
      <c r="B5" s="342">
        <v>2011</v>
      </c>
      <c r="C5" s="342"/>
      <c r="D5" s="342"/>
      <c r="E5" s="342"/>
      <c r="F5" s="342"/>
      <c r="G5" s="342">
        <v>2015</v>
      </c>
      <c r="H5" s="342"/>
      <c r="I5" s="342"/>
      <c r="J5" s="342"/>
      <c r="K5" s="342"/>
      <c r="L5" s="342" t="s">
        <v>59</v>
      </c>
      <c r="M5" s="342"/>
      <c r="N5" s="342"/>
      <c r="O5" s="342"/>
      <c r="P5" s="342"/>
    </row>
    <row r="6" spans="1:16" s="127" customFormat="1" ht="20" customHeight="1">
      <c r="A6" s="342"/>
      <c r="B6" s="342" t="s">
        <v>2</v>
      </c>
      <c r="C6" s="342" t="s">
        <v>112</v>
      </c>
      <c r="D6" s="342"/>
      <c r="E6" s="342"/>
      <c r="F6" s="342"/>
      <c r="G6" s="342" t="s">
        <v>2</v>
      </c>
      <c r="H6" s="342" t="s">
        <v>112</v>
      </c>
      <c r="I6" s="342"/>
      <c r="J6" s="342"/>
      <c r="K6" s="342"/>
      <c r="L6" s="342" t="s">
        <v>2</v>
      </c>
      <c r="M6" s="342" t="s">
        <v>112</v>
      </c>
      <c r="N6" s="342"/>
      <c r="O6" s="342"/>
      <c r="P6" s="342"/>
    </row>
    <row r="7" spans="1:16" ht="40" customHeight="1">
      <c r="A7" s="342"/>
      <c r="B7" s="342"/>
      <c r="C7" s="96" t="s">
        <v>110</v>
      </c>
      <c r="D7" s="96" t="s">
        <v>111</v>
      </c>
      <c r="E7" s="96" t="s">
        <v>113</v>
      </c>
      <c r="F7" s="96" t="s">
        <v>114</v>
      </c>
      <c r="G7" s="342"/>
      <c r="H7" s="96" t="s">
        <v>110</v>
      </c>
      <c r="I7" s="96" t="s">
        <v>111</v>
      </c>
      <c r="J7" s="96" t="s">
        <v>113</v>
      </c>
      <c r="K7" s="96" t="s">
        <v>114</v>
      </c>
      <c r="L7" s="342"/>
      <c r="M7" s="96" t="s">
        <v>110</v>
      </c>
      <c r="N7" s="96" t="s">
        <v>111</v>
      </c>
      <c r="O7" s="96" t="s">
        <v>113</v>
      </c>
      <c r="P7" s="96" t="s">
        <v>114</v>
      </c>
    </row>
    <row r="8" spans="1:16" ht="15" customHeight="1">
      <c r="A8" s="57"/>
      <c r="B8" s="368" t="s">
        <v>5</v>
      </c>
      <c r="C8" s="368"/>
      <c r="D8" s="368"/>
      <c r="E8" s="368"/>
      <c r="F8" s="368"/>
      <c r="G8" s="368" t="s">
        <v>5</v>
      </c>
      <c r="H8" s="368"/>
      <c r="I8" s="368"/>
      <c r="J8" s="368"/>
      <c r="K8" s="368"/>
      <c r="L8" s="368" t="s">
        <v>5</v>
      </c>
      <c r="M8" s="368"/>
      <c r="N8" s="368"/>
      <c r="O8" s="368"/>
      <c r="P8" s="368"/>
    </row>
    <row r="9" spans="1:16" ht="14.5" customHeight="1">
      <c r="A9" s="7" t="s">
        <v>10</v>
      </c>
      <c r="B9" s="12">
        <f>SUM(B11:B20,B22:B27)</f>
        <v>8495</v>
      </c>
      <c r="C9" s="12">
        <f t="shared" ref="C9:P9" si="0">SUM(C11:C20,C22:C27)</f>
        <v>3111</v>
      </c>
      <c r="D9" s="12">
        <f t="shared" si="0"/>
        <v>3365</v>
      </c>
      <c r="E9" s="12">
        <f t="shared" si="0"/>
        <v>1205</v>
      </c>
      <c r="F9" s="12">
        <f t="shared" si="0"/>
        <v>814</v>
      </c>
      <c r="G9" s="12">
        <f t="shared" si="0"/>
        <v>8697</v>
      </c>
      <c r="H9" s="12">
        <f t="shared" si="0"/>
        <v>2810</v>
      </c>
      <c r="I9" s="12">
        <f t="shared" si="0"/>
        <v>3417</v>
      </c>
      <c r="J9" s="12">
        <f t="shared" si="0"/>
        <v>1591</v>
      </c>
      <c r="K9" s="12">
        <f t="shared" si="0"/>
        <v>879</v>
      </c>
      <c r="L9" s="33">
        <f t="shared" si="0"/>
        <v>202</v>
      </c>
      <c r="M9" s="33">
        <f t="shared" si="0"/>
        <v>-301</v>
      </c>
      <c r="N9" s="33">
        <f t="shared" si="0"/>
        <v>52</v>
      </c>
      <c r="O9" s="33">
        <f t="shared" si="0"/>
        <v>386</v>
      </c>
      <c r="P9" s="33">
        <f t="shared" si="0"/>
        <v>65</v>
      </c>
    </row>
    <row r="10" spans="1:16" ht="14.5" customHeight="1">
      <c r="A10" s="44" t="s">
        <v>30</v>
      </c>
      <c r="B10" s="10">
        <f>SUM(B11:B20)</f>
        <v>7394</v>
      </c>
      <c r="C10" s="10">
        <f t="shared" ref="C10:P10" si="1">SUM(C11:C20)</f>
        <v>2995</v>
      </c>
      <c r="D10" s="10">
        <f t="shared" si="1"/>
        <v>3040</v>
      </c>
      <c r="E10" s="10">
        <f t="shared" si="1"/>
        <v>879</v>
      </c>
      <c r="F10" s="10">
        <f t="shared" si="1"/>
        <v>480</v>
      </c>
      <c r="G10" s="10">
        <f t="shared" si="1"/>
        <v>7517</v>
      </c>
      <c r="H10" s="10">
        <f t="shared" si="1"/>
        <v>2671</v>
      </c>
      <c r="I10" s="10">
        <f t="shared" si="1"/>
        <v>3038</v>
      </c>
      <c r="J10" s="10">
        <f t="shared" si="1"/>
        <v>1154</v>
      </c>
      <c r="K10" s="10">
        <f t="shared" si="1"/>
        <v>654</v>
      </c>
      <c r="L10" s="34">
        <f t="shared" si="1"/>
        <v>123</v>
      </c>
      <c r="M10" s="34">
        <f t="shared" si="1"/>
        <v>-324</v>
      </c>
      <c r="N10" s="34">
        <f t="shared" si="1"/>
        <v>-2</v>
      </c>
      <c r="O10" s="34">
        <f t="shared" si="1"/>
        <v>275</v>
      </c>
      <c r="P10" s="34">
        <f t="shared" si="1"/>
        <v>174</v>
      </c>
    </row>
    <row r="11" spans="1:16" ht="14.5" customHeight="1">
      <c r="A11" s="68" t="s">
        <v>11</v>
      </c>
      <c r="B11" s="12">
        <f t="shared" ref="B11:B20" si="2">SUM(C11:F11)</f>
        <v>541</v>
      </c>
      <c r="C11" s="12">
        <v>208</v>
      </c>
      <c r="D11" s="12">
        <v>173</v>
      </c>
      <c r="E11" s="12">
        <v>151</v>
      </c>
      <c r="F11" s="12">
        <v>9</v>
      </c>
      <c r="G11" s="12">
        <f t="shared" ref="G11:G20" si="3">SUM(H11:K11)</f>
        <v>543</v>
      </c>
      <c r="H11" s="12">
        <v>164</v>
      </c>
      <c r="I11" s="12">
        <v>182</v>
      </c>
      <c r="J11" s="12">
        <v>186</v>
      </c>
      <c r="K11" s="12">
        <v>11</v>
      </c>
      <c r="L11" s="33">
        <f t="shared" ref="L11:L20" si="4">SUM(M11:P11)</f>
        <v>2</v>
      </c>
      <c r="M11" s="33">
        <f>H11-C11</f>
        <v>-44</v>
      </c>
      <c r="N11" s="33">
        <f t="shared" ref="N11:P20" si="5">I11-D11</f>
        <v>9</v>
      </c>
      <c r="O11" s="33">
        <f t="shared" si="5"/>
        <v>35</v>
      </c>
      <c r="P11" s="33">
        <f t="shared" si="5"/>
        <v>2</v>
      </c>
    </row>
    <row r="12" spans="1:16" ht="14.5" customHeight="1">
      <c r="A12" s="69" t="s">
        <v>12</v>
      </c>
      <c r="B12" s="10">
        <f t="shared" si="2"/>
        <v>156</v>
      </c>
      <c r="C12" s="10">
        <v>55</v>
      </c>
      <c r="D12" s="10">
        <v>52</v>
      </c>
      <c r="E12" s="10">
        <v>44</v>
      </c>
      <c r="F12" s="10">
        <v>5</v>
      </c>
      <c r="G12" s="10">
        <f t="shared" si="3"/>
        <v>157</v>
      </c>
      <c r="H12" s="10">
        <v>36</v>
      </c>
      <c r="I12" s="10">
        <v>63</v>
      </c>
      <c r="J12" s="10">
        <v>50</v>
      </c>
      <c r="K12" s="10">
        <v>8</v>
      </c>
      <c r="L12" s="34">
        <f t="shared" si="4"/>
        <v>1</v>
      </c>
      <c r="M12" s="34">
        <f t="shared" ref="M12:M20" si="6">H12-C12</f>
        <v>-19</v>
      </c>
      <c r="N12" s="34">
        <f t="shared" si="5"/>
        <v>11</v>
      </c>
      <c r="O12" s="34">
        <f t="shared" si="5"/>
        <v>6</v>
      </c>
      <c r="P12" s="34">
        <f t="shared" si="5"/>
        <v>3</v>
      </c>
    </row>
    <row r="13" spans="1:16" ht="14.5" customHeight="1">
      <c r="A13" s="68" t="s">
        <v>13</v>
      </c>
      <c r="B13" s="12">
        <f t="shared" si="2"/>
        <v>987</v>
      </c>
      <c r="C13" s="12">
        <v>276</v>
      </c>
      <c r="D13" s="12">
        <v>362</v>
      </c>
      <c r="E13" s="12">
        <v>290</v>
      </c>
      <c r="F13" s="12">
        <v>59</v>
      </c>
      <c r="G13" s="12">
        <f t="shared" si="3"/>
        <v>1021</v>
      </c>
      <c r="H13" s="12">
        <v>295</v>
      </c>
      <c r="I13" s="12">
        <v>363</v>
      </c>
      <c r="J13" s="12">
        <v>313</v>
      </c>
      <c r="K13" s="12">
        <v>50</v>
      </c>
      <c r="L13" s="33">
        <f t="shared" si="4"/>
        <v>34</v>
      </c>
      <c r="M13" s="33">
        <f t="shared" si="6"/>
        <v>19</v>
      </c>
      <c r="N13" s="33">
        <f t="shared" si="5"/>
        <v>1</v>
      </c>
      <c r="O13" s="33">
        <f t="shared" si="5"/>
        <v>23</v>
      </c>
      <c r="P13" s="33">
        <f t="shared" si="5"/>
        <v>-9</v>
      </c>
    </row>
    <row r="14" spans="1:16" ht="14.5" customHeight="1">
      <c r="A14" s="69" t="s">
        <v>14</v>
      </c>
      <c r="B14" s="10">
        <f t="shared" si="2"/>
        <v>89</v>
      </c>
      <c r="C14" s="10">
        <v>34</v>
      </c>
      <c r="D14" s="10">
        <v>29</v>
      </c>
      <c r="E14" s="10">
        <v>26</v>
      </c>
      <c r="F14" s="10">
        <v>0</v>
      </c>
      <c r="G14" s="10">
        <f t="shared" si="3"/>
        <v>96</v>
      </c>
      <c r="H14" s="10">
        <v>37</v>
      </c>
      <c r="I14" s="10">
        <v>33</v>
      </c>
      <c r="J14" s="10">
        <v>26</v>
      </c>
      <c r="K14" s="10">
        <v>0</v>
      </c>
      <c r="L14" s="34">
        <f t="shared" si="4"/>
        <v>7</v>
      </c>
      <c r="M14" s="170">
        <f t="shared" si="6"/>
        <v>3</v>
      </c>
      <c r="N14" s="170">
        <f t="shared" si="5"/>
        <v>4</v>
      </c>
      <c r="O14" s="170">
        <f t="shared" si="5"/>
        <v>0</v>
      </c>
      <c r="P14" s="170">
        <f t="shared" si="5"/>
        <v>0</v>
      </c>
    </row>
    <row r="15" spans="1:16" ht="14.5" customHeight="1">
      <c r="A15" s="68" t="s">
        <v>15</v>
      </c>
      <c r="B15" s="12">
        <f t="shared" si="2"/>
        <v>1626</v>
      </c>
      <c r="C15" s="12">
        <v>634</v>
      </c>
      <c r="D15" s="12">
        <v>895</v>
      </c>
      <c r="E15" s="12">
        <v>74</v>
      </c>
      <c r="F15" s="12">
        <v>23</v>
      </c>
      <c r="G15" s="12">
        <f t="shared" si="3"/>
        <v>1546</v>
      </c>
      <c r="H15" s="12">
        <v>503</v>
      </c>
      <c r="I15" s="12">
        <v>880</v>
      </c>
      <c r="J15" s="12">
        <v>114</v>
      </c>
      <c r="K15" s="12">
        <v>49</v>
      </c>
      <c r="L15" s="33">
        <f t="shared" si="4"/>
        <v>-80</v>
      </c>
      <c r="M15" s="33">
        <f t="shared" si="6"/>
        <v>-131</v>
      </c>
      <c r="N15" s="33">
        <f t="shared" si="5"/>
        <v>-15</v>
      </c>
      <c r="O15" s="33">
        <f t="shared" si="5"/>
        <v>40</v>
      </c>
      <c r="P15" s="33">
        <f t="shared" si="5"/>
        <v>26</v>
      </c>
    </row>
    <row r="16" spans="1:16" ht="14.5" customHeight="1">
      <c r="A16" s="69" t="s">
        <v>16</v>
      </c>
      <c r="B16" s="10">
        <f t="shared" si="2"/>
        <v>688</v>
      </c>
      <c r="C16" s="10">
        <v>205</v>
      </c>
      <c r="D16" s="10">
        <v>340</v>
      </c>
      <c r="E16" s="10">
        <v>89</v>
      </c>
      <c r="F16" s="10">
        <v>54</v>
      </c>
      <c r="G16" s="10">
        <f t="shared" si="3"/>
        <v>714</v>
      </c>
      <c r="H16" s="10">
        <v>189</v>
      </c>
      <c r="I16" s="10">
        <v>321</v>
      </c>
      <c r="J16" s="10">
        <v>129</v>
      </c>
      <c r="K16" s="10">
        <v>75</v>
      </c>
      <c r="L16" s="34">
        <f t="shared" si="4"/>
        <v>26</v>
      </c>
      <c r="M16" s="34">
        <f t="shared" si="6"/>
        <v>-16</v>
      </c>
      <c r="N16" s="34">
        <f t="shared" si="5"/>
        <v>-19</v>
      </c>
      <c r="O16" s="34">
        <f t="shared" si="5"/>
        <v>40</v>
      </c>
      <c r="P16" s="34">
        <f t="shared" si="5"/>
        <v>21</v>
      </c>
    </row>
    <row r="17" spans="1:16" ht="14.5" customHeight="1">
      <c r="A17" s="68" t="s">
        <v>17</v>
      </c>
      <c r="B17" s="12">
        <f t="shared" si="2"/>
        <v>421</v>
      </c>
      <c r="C17" s="12">
        <v>146</v>
      </c>
      <c r="D17" s="12">
        <v>184</v>
      </c>
      <c r="E17" s="12">
        <v>41</v>
      </c>
      <c r="F17" s="12">
        <v>50</v>
      </c>
      <c r="G17" s="12">
        <f t="shared" si="3"/>
        <v>423</v>
      </c>
      <c r="H17" s="12">
        <v>115</v>
      </c>
      <c r="I17" s="12">
        <v>181</v>
      </c>
      <c r="J17" s="12">
        <v>54</v>
      </c>
      <c r="K17" s="12">
        <v>73</v>
      </c>
      <c r="L17" s="33">
        <f t="shared" si="4"/>
        <v>2</v>
      </c>
      <c r="M17" s="33">
        <f t="shared" si="6"/>
        <v>-31</v>
      </c>
      <c r="N17" s="33">
        <f t="shared" si="5"/>
        <v>-3</v>
      </c>
      <c r="O17" s="33">
        <f t="shared" si="5"/>
        <v>13</v>
      </c>
      <c r="P17" s="33">
        <f t="shared" si="5"/>
        <v>23</v>
      </c>
    </row>
    <row r="18" spans="1:16" ht="14.5" customHeight="1">
      <c r="A18" s="69" t="s">
        <v>18</v>
      </c>
      <c r="B18" s="10">
        <f t="shared" si="2"/>
        <v>1596</v>
      </c>
      <c r="C18" s="10">
        <v>867</v>
      </c>
      <c r="D18" s="10">
        <v>510</v>
      </c>
      <c r="E18" s="10">
        <v>70</v>
      </c>
      <c r="F18" s="10">
        <v>149</v>
      </c>
      <c r="G18" s="10">
        <f t="shared" si="3"/>
        <v>1572</v>
      </c>
      <c r="H18" s="10">
        <v>753</v>
      </c>
      <c r="I18" s="10">
        <v>490</v>
      </c>
      <c r="J18" s="10">
        <v>120</v>
      </c>
      <c r="K18" s="10">
        <v>209</v>
      </c>
      <c r="L18" s="34">
        <f t="shared" si="4"/>
        <v>-24</v>
      </c>
      <c r="M18" s="34">
        <f t="shared" si="6"/>
        <v>-114</v>
      </c>
      <c r="N18" s="34">
        <f t="shared" si="5"/>
        <v>-20</v>
      </c>
      <c r="O18" s="34">
        <f t="shared" si="5"/>
        <v>50</v>
      </c>
      <c r="P18" s="34">
        <f t="shared" si="5"/>
        <v>60</v>
      </c>
    </row>
    <row r="19" spans="1:16" ht="14.5" customHeight="1">
      <c r="A19" s="68" t="s">
        <v>19</v>
      </c>
      <c r="B19" s="12">
        <f t="shared" si="2"/>
        <v>1229</v>
      </c>
      <c r="C19" s="12">
        <v>551</v>
      </c>
      <c r="D19" s="12">
        <v>464</v>
      </c>
      <c r="E19" s="12">
        <v>88</v>
      </c>
      <c r="F19" s="12">
        <v>126</v>
      </c>
      <c r="G19" s="12">
        <f t="shared" si="3"/>
        <v>1388</v>
      </c>
      <c r="H19" s="12">
        <v>570</v>
      </c>
      <c r="I19" s="12">
        <v>499</v>
      </c>
      <c r="J19" s="12">
        <v>158</v>
      </c>
      <c r="K19" s="12">
        <v>161</v>
      </c>
      <c r="L19" s="33">
        <f t="shared" si="4"/>
        <v>159</v>
      </c>
      <c r="M19" s="33">
        <f t="shared" si="6"/>
        <v>19</v>
      </c>
      <c r="N19" s="33">
        <f t="shared" si="5"/>
        <v>35</v>
      </c>
      <c r="O19" s="33">
        <f t="shared" si="5"/>
        <v>70</v>
      </c>
      <c r="P19" s="33">
        <f t="shared" si="5"/>
        <v>35</v>
      </c>
    </row>
    <row r="20" spans="1:16" ht="14.5" customHeight="1">
      <c r="A20" s="69" t="s">
        <v>20</v>
      </c>
      <c r="B20" s="10">
        <f t="shared" si="2"/>
        <v>61</v>
      </c>
      <c r="C20" s="10">
        <v>19</v>
      </c>
      <c r="D20" s="10">
        <v>31</v>
      </c>
      <c r="E20" s="10">
        <v>6</v>
      </c>
      <c r="F20" s="10">
        <v>5</v>
      </c>
      <c r="G20" s="10">
        <f t="shared" si="3"/>
        <v>57</v>
      </c>
      <c r="H20" s="10">
        <v>9</v>
      </c>
      <c r="I20" s="10">
        <v>26</v>
      </c>
      <c r="J20" s="10">
        <v>4</v>
      </c>
      <c r="K20" s="10">
        <v>18</v>
      </c>
      <c r="L20" s="170">
        <f t="shared" si="4"/>
        <v>-4</v>
      </c>
      <c r="M20" s="170">
        <f t="shared" si="6"/>
        <v>-10</v>
      </c>
      <c r="N20" s="170">
        <f t="shared" si="5"/>
        <v>-5</v>
      </c>
      <c r="O20" s="170">
        <f t="shared" si="5"/>
        <v>-2</v>
      </c>
      <c r="P20" s="170">
        <f t="shared" si="5"/>
        <v>13</v>
      </c>
    </row>
    <row r="21" spans="1:16" ht="14.5" customHeight="1">
      <c r="A21" s="43" t="s">
        <v>31</v>
      </c>
      <c r="B21" s="12">
        <f>SUM(B22:B27)</f>
        <v>1101</v>
      </c>
      <c r="C21" s="12">
        <f t="shared" ref="C21:P21" si="7">SUM(C22:C27)</f>
        <v>116</v>
      </c>
      <c r="D21" s="12">
        <f t="shared" si="7"/>
        <v>325</v>
      </c>
      <c r="E21" s="12">
        <f t="shared" si="7"/>
        <v>326</v>
      </c>
      <c r="F21" s="12">
        <f t="shared" si="7"/>
        <v>334</v>
      </c>
      <c r="G21" s="12">
        <f t="shared" si="7"/>
        <v>1180</v>
      </c>
      <c r="H21" s="12">
        <f t="shared" si="7"/>
        <v>139</v>
      </c>
      <c r="I21" s="12">
        <f t="shared" si="7"/>
        <v>379</v>
      </c>
      <c r="J21" s="12">
        <f t="shared" si="7"/>
        <v>437</v>
      </c>
      <c r="K21" s="12">
        <f t="shared" si="7"/>
        <v>225</v>
      </c>
      <c r="L21" s="33">
        <f t="shared" si="7"/>
        <v>79</v>
      </c>
      <c r="M21" s="33">
        <f t="shared" si="7"/>
        <v>23</v>
      </c>
      <c r="N21" s="33">
        <f t="shared" si="7"/>
        <v>54</v>
      </c>
      <c r="O21" s="33">
        <f t="shared" si="7"/>
        <v>111</v>
      </c>
      <c r="P21" s="33">
        <f t="shared" si="7"/>
        <v>-109</v>
      </c>
    </row>
    <row r="22" spans="1:16" ht="14.5" customHeight="1">
      <c r="A22" s="69" t="s">
        <v>21</v>
      </c>
      <c r="B22" s="10">
        <f t="shared" ref="B22:B27" si="8">SUM(C22:F22)</f>
        <v>236</v>
      </c>
      <c r="C22" s="10">
        <v>0</v>
      </c>
      <c r="D22" s="10">
        <v>0</v>
      </c>
      <c r="E22" s="10">
        <v>0</v>
      </c>
      <c r="F22" s="10">
        <v>236</v>
      </c>
      <c r="G22" s="10">
        <f t="shared" ref="G22:G27" si="9">SUM(H22:K22)</f>
        <v>245</v>
      </c>
      <c r="H22" s="10">
        <v>32</v>
      </c>
      <c r="I22" s="10">
        <v>52</v>
      </c>
      <c r="J22" s="10">
        <v>50</v>
      </c>
      <c r="K22" s="10">
        <v>111</v>
      </c>
      <c r="L22" s="170">
        <f t="shared" ref="L22:L27" si="10">SUM(M22:P22)</f>
        <v>9</v>
      </c>
      <c r="M22" s="170">
        <f t="shared" ref="M22:N27" si="11">H22-C22</f>
        <v>32</v>
      </c>
      <c r="N22" s="170">
        <f>I22-D22</f>
        <v>52</v>
      </c>
      <c r="O22" s="170">
        <f t="shared" ref="O22:P27" si="12">J22-E22</f>
        <v>50</v>
      </c>
      <c r="P22" s="170">
        <f t="shared" si="12"/>
        <v>-125</v>
      </c>
    </row>
    <row r="23" spans="1:16" ht="14.5" customHeight="1">
      <c r="A23" s="68" t="s">
        <v>22</v>
      </c>
      <c r="B23" s="12">
        <f t="shared" si="8"/>
        <v>147</v>
      </c>
      <c r="C23" s="12">
        <v>20</v>
      </c>
      <c r="D23" s="12">
        <v>46</v>
      </c>
      <c r="E23" s="12">
        <v>38</v>
      </c>
      <c r="F23" s="12">
        <v>43</v>
      </c>
      <c r="G23" s="12">
        <f t="shared" si="9"/>
        <v>162</v>
      </c>
      <c r="H23" s="12">
        <v>16</v>
      </c>
      <c r="I23" s="12">
        <v>50</v>
      </c>
      <c r="J23" s="12">
        <v>49</v>
      </c>
      <c r="K23" s="12">
        <v>47</v>
      </c>
      <c r="L23" s="33">
        <f t="shared" si="10"/>
        <v>15</v>
      </c>
      <c r="M23" s="33">
        <f t="shared" si="11"/>
        <v>-4</v>
      </c>
      <c r="N23" s="33">
        <f t="shared" si="11"/>
        <v>4</v>
      </c>
      <c r="O23" s="33">
        <f t="shared" si="12"/>
        <v>11</v>
      </c>
      <c r="P23" s="33">
        <f t="shared" si="12"/>
        <v>4</v>
      </c>
    </row>
    <row r="24" spans="1:16" ht="14.5" customHeight="1">
      <c r="A24" s="69" t="s">
        <v>32</v>
      </c>
      <c r="B24" s="10">
        <f t="shared" si="8"/>
        <v>108</v>
      </c>
      <c r="C24" s="10">
        <v>14</v>
      </c>
      <c r="D24" s="10">
        <v>32</v>
      </c>
      <c r="E24" s="10">
        <v>55</v>
      </c>
      <c r="F24" s="10">
        <v>7</v>
      </c>
      <c r="G24" s="10">
        <f t="shared" si="9"/>
        <v>116</v>
      </c>
      <c r="H24" s="10">
        <v>8</v>
      </c>
      <c r="I24" s="10">
        <v>33</v>
      </c>
      <c r="J24" s="10">
        <v>63</v>
      </c>
      <c r="K24" s="10">
        <v>12</v>
      </c>
      <c r="L24" s="34">
        <f t="shared" si="10"/>
        <v>8</v>
      </c>
      <c r="M24" s="170">
        <f t="shared" si="11"/>
        <v>-6</v>
      </c>
      <c r="N24" s="170">
        <f t="shared" si="11"/>
        <v>1</v>
      </c>
      <c r="O24" s="170">
        <f t="shared" si="12"/>
        <v>8</v>
      </c>
      <c r="P24" s="170">
        <f t="shared" si="12"/>
        <v>5</v>
      </c>
    </row>
    <row r="25" spans="1:16" ht="14.5" customHeight="1">
      <c r="A25" s="68" t="s">
        <v>23</v>
      </c>
      <c r="B25" s="12">
        <f t="shared" si="8"/>
        <v>268</v>
      </c>
      <c r="C25" s="12">
        <v>30</v>
      </c>
      <c r="D25" s="12">
        <v>107</v>
      </c>
      <c r="E25" s="12">
        <v>113</v>
      </c>
      <c r="F25" s="12">
        <v>18</v>
      </c>
      <c r="G25" s="12">
        <f t="shared" si="9"/>
        <v>295</v>
      </c>
      <c r="H25" s="12">
        <v>31</v>
      </c>
      <c r="I25" s="12">
        <v>112</v>
      </c>
      <c r="J25" s="12">
        <v>130</v>
      </c>
      <c r="K25" s="12">
        <v>22</v>
      </c>
      <c r="L25" s="33">
        <f t="shared" si="10"/>
        <v>27</v>
      </c>
      <c r="M25" s="33">
        <f t="shared" si="11"/>
        <v>1</v>
      </c>
      <c r="N25" s="33">
        <f t="shared" si="11"/>
        <v>5</v>
      </c>
      <c r="O25" s="33">
        <f t="shared" si="12"/>
        <v>17</v>
      </c>
      <c r="P25" s="33">
        <f t="shared" si="12"/>
        <v>4</v>
      </c>
    </row>
    <row r="26" spans="1:16" ht="14.5" customHeight="1">
      <c r="A26" s="69" t="s">
        <v>24</v>
      </c>
      <c r="B26" s="10">
        <f t="shared" si="8"/>
        <v>149</v>
      </c>
      <c r="C26" s="10">
        <v>15</v>
      </c>
      <c r="D26" s="10">
        <v>62</v>
      </c>
      <c r="E26" s="10">
        <v>54</v>
      </c>
      <c r="F26" s="10">
        <v>18</v>
      </c>
      <c r="G26" s="10">
        <f t="shared" si="9"/>
        <v>170</v>
      </c>
      <c r="H26" s="10">
        <v>24</v>
      </c>
      <c r="I26" s="10">
        <v>55</v>
      </c>
      <c r="J26" s="10">
        <v>67</v>
      </c>
      <c r="K26" s="10">
        <v>24</v>
      </c>
      <c r="L26" s="34">
        <f t="shared" si="10"/>
        <v>21</v>
      </c>
      <c r="M26" s="34">
        <f t="shared" si="11"/>
        <v>9</v>
      </c>
      <c r="N26" s="34">
        <f t="shared" si="11"/>
        <v>-7</v>
      </c>
      <c r="O26" s="34">
        <f t="shared" si="12"/>
        <v>13</v>
      </c>
      <c r="P26" s="34">
        <f t="shared" si="12"/>
        <v>6</v>
      </c>
    </row>
    <row r="27" spans="1:16" ht="14.5" customHeight="1">
      <c r="A27" s="68" t="s">
        <v>25</v>
      </c>
      <c r="B27" s="12">
        <f t="shared" si="8"/>
        <v>193</v>
      </c>
      <c r="C27" s="12">
        <v>37</v>
      </c>
      <c r="D27" s="12">
        <v>78</v>
      </c>
      <c r="E27" s="12">
        <v>66</v>
      </c>
      <c r="F27" s="12">
        <v>12</v>
      </c>
      <c r="G27" s="12">
        <f t="shared" si="9"/>
        <v>192</v>
      </c>
      <c r="H27" s="12">
        <v>28</v>
      </c>
      <c r="I27" s="12">
        <v>77</v>
      </c>
      <c r="J27" s="12">
        <v>78</v>
      </c>
      <c r="K27" s="12">
        <v>9</v>
      </c>
      <c r="L27" s="33">
        <f t="shared" si="10"/>
        <v>-1</v>
      </c>
      <c r="M27" s="33">
        <f t="shared" si="11"/>
        <v>-9</v>
      </c>
      <c r="N27" s="33">
        <f t="shared" si="11"/>
        <v>-1</v>
      </c>
      <c r="O27" s="33">
        <f t="shared" si="12"/>
        <v>12</v>
      </c>
      <c r="P27" s="33">
        <f t="shared" si="12"/>
        <v>-3</v>
      </c>
    </row>
    <row r="28" spans="1:16" ht="14.5" customHeight="1">
      <c r="A28" s="52"/>
      <c r="B28" s="336" t="s">
        <v>95</v>
      </c>
      <c r="C28" s="336"/>
      <c r="D28" s="336"/>
      <c r="E28" s="336"/>
      <c r="F28" s="336"/>
      <c r="G28" s="336" t="s">
        <v>95</v>
      </c>
      <c r="H28" s="336"/>
      <c r="I28" s="336"/>
      <c r="J28" s="336"/>
      <c r="K28" s="336"/>
      <c r="L28" s="336" t="s">
        <v>115</v>
      </c>
      <c r="M28" s="336"/>
      <c r="N28" s="336"/>
      <c r="O28" s="336"/>
      <c r="P28" s="336"/>
    </row>
    <row r="29" spans="1:16" ht="14.5" customHeight="1">
      <c r="A29" s="7" t="s">
        <v>10</v>
      </c>
      <c r="B29" s="12">
        <f>B9*100/$B9</f>
        <v>100</v>
      </c>
      <c r="C29" s="62">
        <f>C9*100/$B9</f>
        <v>36.621542083578575</v>
      </c>
      <c r="D29" s="62">
        <f>D9*100/$B9</f>
        <v>39.611536197763392</v>
      </c>
      <c r="E29" s="62">
        <f>E9*100/$B9</f>
        <v>14.18481459682166</v>
      </c>
      <c r="F29" s="62">
        <f>F9*100/$B9</f>
        <v>9.5821071218363745</v>
      </c>
      <c r="G29" s="12">
        <f>G9*100/$G9</f>
        <v>100</v>
      </c>
      <c r="H29" s="62">
        <f>H9*100/$G9</f>
        <v>32.309991951247554</v>
      </c>
      <c r="I29" s="62">
        <f>I9*100/$G9</f>
        <v>39.289410141428078</v>
      </c>
      <c r="J29" s="62">
        <f>J9*100/$G9</f>
        <v>18.29366448200529</v>
      </c>
      <c r="K29" s="62">
        <f>K9*100/$G9</f>
        <v>10.106933425319076</v>
      </c>
      <c r="L29" s="75" t="s">
        <v>247</v>
      </c>
      <c r="M29" s="31">
        <f t="shared" ref="M29:M47" si="13">H29-C29</f>
        <v>-4.3115501323310212</v>
      </c>
      <c r="N29" s="31">
        <f t="shared" ref="N29:P44" si="14">I29-D29</f>
        <v>-0.3221260563353141</v>
      </c>
      <c r="O29" s="31">
        <f t="shared" si="14"/>
        <v>4.1088498851836306</v>
      </c>
      <c r="P29" s="31">
        <f t="shared" si="14"/>
        <v>0.52482630348270121</v>
      </c>
    </row>
    <row r="30" spans="1:16" ht="14.5" customHeight="1">
      <c r="A30" s="44" t="s">
        <v>30</v>
      </c>
      <c r="B30" s="10">
        <f t="shared" ref="B30:F45" si="15">B10*100/$B10</f>
        <v>100</v>
      </c>
      <c r="C30" s="63">
        <f t="shared" si="15"/>
        <v>40.505815526102246</v>
      </c>
      <c r="D30" s="63">
        <f t="shared" si="15"/>
        <v>41.114417094941842</v>
      </c>
      <c r="E30" s="63">
        <f t="shared" si="15"/>
        <v>11.888017311333513</v>
      </c>
      <c r="F30" s="63">
        <f t="shared" si="15"/>
        <v>6.4917500676223963</v>
      </c>
      <c r="G30" s="10">
        <f t="shared" ref="G30:K45" si="16">G10*100/$G10</f>
        <v>100</v>
      </c>
      <c r="H30" s="63">
        <f t="shared" si="16"/>
        <v>35.532792337368633</v>
      </c>
      <c r="I30" s="63">
        <f t="shared" ref="I30:I44" si="17">I10*100/$G10</f>
        <v>40.415059199148594</v>
      </c>
      <c r="J30" s="63">
        <f t="shared" si="16"/>
        <v>15.351869096714115</v>
      </c>
      <c r="K30" s="63">
        <f t="shared" si="16"/>
        <v>8.7002793667686582</v>
      </c>
      <c r="L30" s="76" t="s">
        <v>247</v>
      </c>
      <c r="M30" s="32">
        <f t="shared" si="13"/>
        <v>-4.9730231887336132</v>
      </c>
      <c r="N30" s="32">
        <f t="shared" si="14"/>
        <v>-0.69935789579324847</v>
      </c>
      <c r="O30" s="32">
        <f t="shared" si="14"/>
        <v>3.4638517853806015</v>
      </c>
      <c r="P30" s="32">
        <f t="shared" si="14"/>
        <v>2.2085292991462619</v>
      </c>
    </row>
    <row r="31" spans="1:16" ht="14.5" customHeight="1">
      <c r="A31" s="68" t="s">
        <v>11</v>
      </c>
      <c r="B31" s="12">
        <f>B11*100/$B11</f>
        <v>100</v>
      </c>
      <c r="C31" s="62">
        <f t="shared" si="15"/>
        <v>38.447319778188543</v>
      </c>
      <c r="D31" s="62">
        <f t="shared" si="15"/>
        <v>31.977818853974121</v>
      </c>
      <c r="E31" s="62">
        <f t="shared" si="15"/>
        <v>27.911275415896487</v>
      </c>
      <c r="F31" s="62">
        <f t="shared" si="15"/>
        <v>1.6635859519408502</v>
      </c>
      <c r="G31" s="12">
        <f t="shared" si="16"/>
        <v>100</v>
      </c>
      <c r="H31" s="62">
        <f t="shared" si="16"/>
        <v>30.202578268876611</v>
      </c>
      <c r="I31" s="62">
        <f t="shared" si="17"/>
        <v>33.517495395948437</v>
      </c>
      <c r="J31" s="62">
        <f t="shared" si="16"/>
        <v>34.254143646408842</v>
      </c>
      <c r="K31" s="62">
        <f t="shared" si="16"/>
        <v>2.0257826887661143</v>
      </c>
      <c r="L31" s="75" t="s">
        <v>247</v>
      </c>
      <c r="M31" s="31">
        <f t="shared" si="13"/>
        <v>-8.2447415093119325</v>
      </c>
      <c r="N31" s="31">
        <f t="shared" si="14"/>
        <v>1.5396765419743161</v>
      </c>
      <c r="O31" s="31">
        <f t="shared" si="14"/>
        <v>6.3428682305123552</v>
      </c>
      <c r="P31" s="31">
        <f t="shared" si="14"/>
        <v>0.3621967368252641</v>
      </c>
    </row>
    <row r="32" spans="1:16" ht="14.5" customHeight="1">
      <c r="A32" s="69" t="s">
        <v>12</v>
      </c>
      <c r="B32" s="10">
        <f t="shared" si="15"/>
        <v>100</v>
      </c>
      <c r="C32" s="214">
        <f t="shared" si="15"/>
        <v>35.256410256410255</v>
      </c>
      <c r="D32" s="214">
        <f t="shared" si="15"/>
        <v>33.333333333333336</v>
      </c>
      <c r="E32" s="214">
        <f t="shared" si="15"/>
        <v>28.205128205128204</v>
      </c>
      <c r="F32" s="214">
        <f t="shared" si="15"/>
        <v>3.2051282051282053</v>
      </c>
      <c r="G32" s="10">
        <f t="shared" si="16"/>
        <v>100</v>
      </c>
      <c r="H32" s="214">
        <f t="shared" si="16"/>
        <v>22.929936305732483</v>
      </c>
      <c r="I32" s="214">
        <f t="shared" si="17"/>
        <v>40.127388535031848</v>
      </c>
      <c r="J32" s="214">
        <f t="shared" si="16"/>
        <v>31.847133757961782</v>
      </c>
      <c r="K32" s="214">
        <f t="shared" si="16"/>
        <v>5.0955414012738851</v>
      </c>
      <c r="L32" s="76" t="s">
        <v>247</v>
      </c>
      <c r="M32" s="32">
        <f t="shared" si="13"/>
        <v>-12.326473950677773</v>
      </c>
      <c r="N32" s="32">
        <f t="shared" si="14"/>
        <v>6.7940552016985123</v>
      </c>
      <c r="O32" s="32">
        <f t="shared" si="14"/>
        <v>3.6420055528335773</v>
      </c>
      <c r="P32" s="32">
        <f t="shared" si="14"/>
        <v>1.8904131961456798</v>
      </c>
    </row>
    <row r="33" spans="1:16" ht="14.5" customHeight="1">
      <c r="A33" s="68" t="s">
        <v>13</v>
      </c>
      <c r="B33" s="12">
        <f t="shared" si="15"/>
        <v>100</v>
      </c>
      <c r="C33" s="62">
        <f t="shared" si="15"/>
        <v>27.96352583586626</v>
      </c>
      <c r="D33" s="62">
        <f t="shared" si="15"/>
        <v>36.676798378926037</v>
      </c>
      <c r="E33" s="62">
        <f t="shared" si="15"/>
        <v>29.381965552178318</v>
      </c>
      <c r="F33" s="62">
        <f t="shared" si="15"/>
        <v>5.9777102330293816</v>
      </c>
      <c r="G33" s="12">
        <f t="shared" si="16"/>
        <v>100</v>
      </c>
      <c r="H33" s="62">
        <f t="shared" si="16"/>
        <v>28.893241919686581</v>
      </c>
      <c r="I33" s="62">
        <f t="shared" si="17"/>
        <v>35.553379040156706</v>
      </c>
      <c r="J33" s="62">
        <f t="shared" si="16"/>
        <v>30.656219392752202</v>
      </c>
      <c r="K33" s="62">
        <f t="shared" si="16"/>
        <v>4.8971596474045054</v>
      </c>
      <c r="L33" s="75" t="s">
        <v>247</v>
      </c>
      <c r="M33" s="31">
        <f t="shared" si="13"/>
        <v>0.92971608382032045</v>
      </c>
      <c r="N33" s="31">
        <f t="shared" si="14"/>
        <v>-1.123419338769331</v>
      </c>
      <c r="O33" s="31">
        <f t="shared" si="14"/>
        <v>1.2742538405738841</v>
      </c>
      <c r="P33" s="31">
        <f t="shared" si="14"/>
        <v>-1.0805505856248763</v>
      </c>
    </row>
    <row r="34" spans="1:16" ht="14.5" customHeight="1">
      <c r="A34" s="69" t="s">
        <v>14</v>
      </c>
      <c r="B34" s="10">
        <f t="shared" si="15"/>
        <v>100</v>
      </c>
      <c r="C34" s="214">
        <f t="shared" si="15"/>
        <v>38.202247191011239</v>
      </c>
      <c r="D34" s="214">
        <f t="shared" si="15"/>
        <v>32.584269662921351</v>
      </c>
      <c r="E34" s="214">
        <f t="shared" si="15"/>
        <v>29.213483146067414</v>
      </c>
      <c r="F34" s="214">
        <f t="shared" si="15"/>
        <v>0</v>
      </c>
      <c r="G34" s="10">
        <f t="shared" si="16"/>
        <v>100</v>
      </c>
      <c r="H34" s="214">
        <f t="shared" si="16"/>
        <v>38.541666666666664</v>
      </c>
      <c r="I34" s="214">
        <f t="shared" si="17"/>
        <v>34.375</v>
      </c>
      <c r="J34" s="214">
        <f t="shared" si="16"/>
        <v>27.083333333333332</v>
      </c>
      <c r="K34" s="214">
        <f t="shared" si="16"/>
        <v>0</v>
      </c>
      <c r="L34" s="76" t="s">
        <v>247</v>
      </c>
      <c r="M34" s="32">
        <f t="shared" si="13"/>
        <v>0.33941947565542563</v>
      </c>
      <c r="N34" s="32">
        <f t="shared" si="14"/>
        <v>1.7907303370786494</v>
      </c>
      <c r="O34" s="32">
        <f t="shared" si="14"/>
        <v>-2.1301498127340821</v>
      </c>
      <c r="P34" s="32">
        <f t="shared" si="14"/>
        <v>0</v>
      </c>
    </row>
    <row r="35" spans="1:16" ht="14.5" customHeight="1">
      <c r="A35" s="68" t="s">
        <v>15</v>
      </c>
      <c r="B35" s="12">
        <f t="shared" si="15"/>
        <v>100</v>
      </c>
      <c r="C35" s="62">
        <f t="shared" si="15"/>
        <v>38.991389913899141</v>
      </c>
      <c r="D35" s="62">
        <f t="shared" si="15"/>
        <v>55.043050430504302</v>
      </c>
      <c r="E35" s="62">
        <f t="shared" si="15"/>
        <v>4.5510455104551042</v>
      </c>
      <c r="F35" s="62">
        <f t="shared" si="15"/>
        <v>1.4145141451414514</v>
      </c>
      <c r="G35" s="12">
        <f t="shared" si="16"/>
        <v>100</v>
      </c>
      <c r="H35" s="62">
        <f t="shared" si="16"/>
        <v>32.535575679172055</v>
      </c>
      <c r="I35" s="62">
        <f t="shared" si="17"/>
        <v>56.921086675291072</v>
      </c>
      <c r="J35" s="62">
        <f t="shared" si="16"/>
        <v>7.3738680465717978</v>
      </c>
      <c r="K35" s="62">
        <f t="shared" si="16"/>
        <v>3.1694695989650712</v>
      </c>
      <c r="L35" s="75" t="s">
        <v>247</v>
      </c>
      <c r="M35" s="31">
        <f t="shared" si="13"/>
        <v>-6.4558142347270859</v>
      </c>
      <c r="N35" s="31">
        <f t="shared" si="14"/>
        <v>1.8780362447867702</v>
      </c>
      <c r="O35" s="31">
        <f t="shared" si="14"/>
        <v>2.8228225361166936</v>
      </c>
      <c r="P35" s="31">
        <f t="shared" si="14"/>
        <v>1.7549554538236198</v>
      </c>
    </row>
    <row r="36" spans="1:16" ht="14.5" customHeight="1">
      <c r="A36" s="69" t="s">
        <v>16</v>
      </c>
      <c r="B36" s="10">
        <f t="shared" si="15"/>
        <v>100</v>
      </c>
      <c r="C36" s="63">
        <f t="shared" si="15"/>
        <v>29.796511627906977</v>
      </c>
      <c r="D36" s="63">
        <f t="shared" si="15"/>
        <v>49.418604651162788</v>
      </c>
      <c r="E36" s="63">
        <f t="shared" si="15"/>
        <v>12.936046511627907</v>
      </c>
      <c r="F36" s="63">
        <f t="shared" si="15"/>
        <v>7.8488372093023253</v>
      </c>
      <c r="G36" s="10">
        <f t="shared" si="16"/>
        <v>100</v>
      </c>
      <c r="H36" s="63">
        <f t="shared" si="16"/>
        <v>26.470588235294116</v>
      </c>
      <c r="I36" s="63">
        <f t="shared" si="17"/>
        <v>44.957983193277308</v>
      </c>
      <c r="J36" s="63">
        <f t="shared" si="16"/>
        <v>18.067226890756302</v>
      </c>
      <c r="K36" s="63">
        <f t="shared" si="16"/>
        <v>10.504201680672269</v>
      </c>
      <c r="L36" s="76" t="s">
        <v>247</v>
      </c>
      <c r="M36" s="32">
        <f t="shared" si="13"/>
        <v>-3.3259233926128609</v>
      </c>
      <c r="N36" s="32">
        <f t="shared" si="14"/>
        <v>-4.4606214578854804</v>
      </c>
      <c r="O36" s="32">
        <f t="shared" si="14"/>
        <v>5.131180379128395</v>
      </c>
      <c r="P36" s="32">
        <f t="shared" si="14"/>
        <v>2.6553644713699436</v>
      </c>
    </row>
    <row r="37" spans="1:16" ht="14.5" customHeight="1">
      <c r="A37" s="68" t="s">
        <v>17</v>
      </c>
      <c r="B37" s="12">
        <f t="shared" si="15"/>
        <v>100</v>
      </c>
      <c r="C37" s="62">
        <f t="shared" si="15"/>
        <v>34.679334916864605</v>
      </c>
      <c r="D37" s="62">
        <f t="shared" si="15"/>
        <v>43.705463182897866</v>
      </c>
      <c r="E37" s="62">
        <f t="shared" si="15"/>
        <v>9.738717339667458</v>
      </c>
      <c r="F37" s="62">
        <f t="shared" si="15"/>
        <v>11.876484560570072</v>
      </c>
      <c r="G37" s="12">
        <f t="shared" si="16"/>
        <v>100</v>
      </c>
      <c r="H37" s="62">
        <f t="shared" si="16"/>
        <v>27.186761229314421</v>
      </c>
      <c r="I37" s="62">
        <f t="shared" si="17"/>
        <v>42.789598108747043</v>
      </c>
      <c r="J37" s="62">
        <f t="shared" si="16"/>
        <v>12.76595744680851</v>
      </c>
      <c r="K37" s="62">
        <f t="shared" si="16"/>
        <v>17.257683215130022</v>
      </c>
      <c r="L37" s="75" t="s">
        <v>247</v>
      </c>
      <c r="M37" s="31">
        <f t="shared" si="13"/>
        <v>-7.492573687550184</v>
      </c>
      <c r="N37" s="31">
        <f t="shared" si="14"/>
        <v>-0.91586507415082252</v>
      </c>
      <c r="O37" s="31">
        <f t="shared" si="14"/>
        <v>3.0272401071410524</v>
      </c>
      <c r="P37" s="31">
        <f t="shared" si="14"/>
        <v>5.3811986545599506</v>
      </c>
    </row>
    <row r="38" spans="1:16" ht="14.5" customHeight="1">
      <c r="A38" s="69" t="s">
        <v>18</v>
      </c>
      <c r="B38" s="10">
        <f t="shared" si="15"/>
        <v>100</v>
      </c>
      <c r="C38" s="63">
        <f t="shared" si="15"/>
        <v>54.323308270676691</v>
      </c>
      <c r="D38" s="63">
        <f t="shared" si="15"/>
        <v>31.954887218045112</v>
      </c>
      <c r="E38" s="63">
        <f t="shared" si="15"/>
        <v>4.3859649122807021</v>
      </c>
      <c r="F38" s="63">
        <f t="shared" si="15"/>
        <v>9.3358395989974934</v>
      </c>
      <c r="G38" s="10">
        <f t="shared" si="16"/>
        <v>100</v>
      </c>
      <c r="H38" s="63">
        <f t="shared" si="16"/>
        <v>47.900763358778626</v>
      </c>
      <c r="I38" s="63">
        <f t="shared" si="17"/>
        <v>31.170483460559797</v>
      </c>
      <c r="J38" s="63">
        <f t="shared" si="16"/>
        <v>7.6335877862595423</v>
      </c>
      <c r="K38" s="63">
        <f t="shared" si="16"/>
        <v>13.295165394402035</v>
      </c>
      <c r="L38" s="76" t="s">
        <v>247</v>
      </c>
      <c r="M38" s="32">
        <f t="shared" si="13"/>
        <v>-6.4225449118980649</v>
      </c>
      <c r="N38" s="32">
        <f t="shared" si="14"/>
        <v>-0.78440375748531466</v>
      </c>
      <c r="O38" s="32">
        <f t="shared" si="14"/>
        <v>3.2476228739788402</v>
      </c>
      <c r="P38" s="32">
        <f t="shared" si="14"/>
        <v>3.959325795404542</v>
      </c>
    </row>
    <row r="39" spans="1:16" ht="14.5" customHeight="1">
      <c r="A39" s="68" t="s">
        <v>19</v>
      </c>
      <c r="B39" s="12">
        <f t="shared" si="15"/>
        <v>100</v>
      </c>
      <c r="C39" s="62">
        <f t="shared" si="15"/>
        <v>44.833197721724979</v>
      </c>
      <c r="D39" s="62">
        <f t="shared" si="15"/>
        <v>37.754271765663141</v>
      </c>
      <c r="E39" s="62">
        <f t="shared" si="15"/>
        <v>7.1602929210740438</v>
      </c>
      <c r="F39" s="62">
        <f t="shared" si="15"/>
        <v>10.252237591537835</v>
      </c>
      <c r="G39" s="12">
        <f t="shared" si="16"/>
        <v>100</v>
      </c>
      <c r="H39" s="62">
        <f t="shared" si="16"/>
        <v>41.066282420749282</v>
      </c>
      <c r="I39" s="62">
        <f t="shared" si="17"/>
        <v>35.951008645533143</v>
      </c>
      <c r="J39" s="62">
        <f t="shared" si="16"/>
        <v>11.383285302593659</v>
      </c>
      <c r="K39" s="62">
        <f t="shared" si="16"/>
        <v>11.599423631123919</v>
      </c>
      <c r="L39" s="75" t="s">
        <v>247</v>
      </c>
      <c r="M39" s="31">
        <f t="shared" si="13"/>
        <v>-3.7669153009756968</v>
      </c>
      <c r="N39" s="31">
        <f t="shared" si="14"/>
        <v>-1.8032631201299978</v>
      </c>
      <c r="O39" s="31">
        <f t="shared" si="14"/>
        <v>4.2229923815196155</v>
      </c>
      <c r="P39" s="31">
        <f t="shared" si="14"/>
        <v>1.3471860395860844</v>
      </c>
    </row>
    <row r="40" spans="1:16" ht="14.5" customHeight="1">
      <c r="A40" s="69" t="s">
        <v>20</v>
      </c>
      <c r="B40" s="10">
        <f t="shared" si="15"/>
        <v>100</v>
      </c>
      <c r="C40" s="63">
        <f t="shared" si="15"/>
        <v>31.147540983606557</v>
      </c>
      <c r="D40" s="63">
        <f t="shared" si="15"/>
        <v>50.819672131147541</v>
      </c>
      <c r="E40" s="63">
        <f t="shared" si="15"/>
        <v>9.8360655737704921</v>
      </c>
      <c r="F40" s="63">
        <f t="shared" si="15"/>
        <v>8.1967213114754092</v>
      </c>
      <c r="G40" s="10">
        <f t="shared" si="16"/>
        <v>100</v>
      </c>
      <c r="H40" s="63">
        <f t="shared" si="16"/>
        <v>15.789473684210526</v>
      </c>
      <c r="I40" s="63">
        <f t="shared" si="17"/>
        <v>45.614035087719301</v>
      </c>
      <c r="J40" s="63">
        <f t="shared" si="16"/>
        <v>7.0175438596491224</v>
      </c>
      <c r="K40" s="63">
        <f t="shared" si="16"/>
        <v>31.578947368421051</v>
      </c>
      <c r="L40" s="76" t="s">
        <v>247</v>
      </c>
      <c r="M40" s="32">
        <f t="shared" si="13"/>
        <v>-15.358067299396032</v>
      </c>
      <c r="N40" s="32">
        <f t="shared" si="14"/>
        <v>-5.20563704342824</v>
      </c>
      <c r="O40" s="32">
        <f t="shared" si="14"/>
        <v>-2.8185217141213696</v>
      </c>
      <c r="P40" s="32">
        <f t="shared" si="14"/>
        <v>23.38222605694564</v>
      </c>
    </row>
    <row r="41" spans="1:16" ht="14.5" customHeight="1">
      <c r="A41" s="43" t="s">
        <v>31</v>
      </c>
      <c r="B41" s="12">
        <f t="shared" si="15"/>
        <v>100</v>
      </c>
      <c r="C41" s="62">
        <f t="shared" si="15"/>
        <v>10.535876475930971</v>
      </c>
      <c r="D41" s="62">
        <f t="shared" si="15"/>
        <v>29.518619436875568</v>
      </c>
      <c r="E41" s="62">
        <f t="shared" si="15"/>
        <v>29.609445958219801</v>
      </c>
      <c r="F41" s="62">
        <f t="shared" si="15"/>
        <v>30.336058128973661</v>
      </c>
      <c r="G41" s="12">
        <f t="shared" si="16"/>
        <v>100</v>
      </c>
      <c r="H41" s="62">
        <f t="shared" si="16"/>
        <v>11.779661016949152</v>
      </c>
      <c r="I41" s="62">
        <f t="shared" si="17"/>
        <v>32.118644067796609</v>
      </c>
      <c r="J41" s="62">
        <f t="shared" si="16"/>
        <v>37.033898305084747</v>
      </c>
      <c r="K41" s="62">
        <f t="shared" si="16"/>
        <v>19.067796610169491</v>
      </c>
      <c r="L41" s="75" t="s">
        <v>247</v>
      </c>
      <c r="M41" s="31">
        <f t="shared" si="13"/>
        <v>1.2437845410181811</v>
      </c>
      <c r="N41" s="31">
        <f t="shared" si="14"/>
        <v>2.6000246309210411</v>
      </c>
      <c r="O41" s="31">
        <f t="shared" si="14"/>
        <v>7.4244523468649462</v>
      </c>
      <c r="P41" s="31">
        <f t="shared" si="14"/>
        <v>-11.26826151880417</v>
      </c>
    </row>
    <row r="42" spans="1:16" ht="14.5" customHeight="1">
      <c r="A42" s="69" t="s">
        <v>21</v>
      </c>
      <c r="B42" s="10">
        <f t="shared" si="15"/>
        <v>100</v>
      </c>
      <c r="C42" s="63">
        <f t="shared" si="15"/>
        <v>0</v>
      </c>
      <c r="D42" s="63">
        <f t="shared" si="15"/>
        <v>0</v>
      </c>
      <c r="E42" s="63">
        <f t="shared" si="15"/>
        <v>0</v>
      </c>
      <c r="F42" s="63">
        <f t="shared" si="15"/>
        <v>100</v>
      </c>
      <c r="G42" s="10">
        <f t="shared" si="16"/>
        <v>100</v>
      </c>
      <c r="H42" s="63">
        <f t="shared" si="16"/>
        <v>13.061224489795919</v>
      </c>
      <c r="I42" s="63">
        <f t="shared" si="17"/>
        <v>21.224489795918366</v>
      </c>
      <c r="J42" s="63">
        <f t="shared" si="16"/>
        <v>20.408163265306122</v>
      </c>
      <c r="K42" s="63">
        <f t="shared" si="16"/>
        <v>45.306122448979593</v>
      </c>
      <c r="L42" s="76" t="s">
        <v>247</v>
      </c>
      <c r="M42" s="32">
        <f t="shared" si="13"/>
        <v>13.061224489795919</v>
      </c>
      <c r="N42" s="32">
        <f t="shared" si="14"/>
        <v>21.224489795918366</v>
      </c>
      <c r="O42" s="32">
        <f t="shared" si="14"/>
        <v>20.408163265306122</v>
      </c>
      <c r="P42" s="32">
        <f t="shared" si="14"/>
        <v>-54.693877551020407</v>
      </c>
    </row>
    <row r="43" spans="1:16" ht="14.5" customHeight="1">
      <c r="A43" s="68" t="s">
        <v>22</v>
      </c>
      <c r="B43" s="12">
        <f t="shared" si="15"/>
        <v>100</v>
      </c>
      <c r="C43" s="62">
        <f t="shared" si="15"/>
        <v>13.605442176870747</v>
      </c>
      <c r="D43" s="62">
        <f t="shared" si="15"/>
        <v>31.292517006802722</v>
      </c>
      <c r="E43" s="62">
        <f t="shared" si="15"/>
        <v>25.85034013605442</v>
      </c>
      <c r="F43" s="62">
        <f t="shared" si="15"/>
        <v>29.251700680272108</v>
      </c>
      <c r="G43" s="12">
        <f t="shared" si="16"/>
        <v>100</v>
      </c>
      <c r="H43" s="62">
        <f t="shared" si="16"/>
        <v>9.8765432098765427</v>
      </c>
      <c r="I43" s="62">
        <f t="shared" si="17"/>
        <v>30.864197530864196</v>
      </c>
      <c r="J43" s="62">
        <f t="shared" si="16"/>
        <v>30.246913580246915</v>
      </c>
      <c r="K43" s="62">
        <f t="shared" si="16"/>
        <v>29.012345679012345</v>
      </c>
      <c r="L43" s="75" t="s">
        <v>247</v>
      </c>
      <c r="M43" s="31">
        <f t="shared" si="13"/>
        <v>-3.7288989669942048</v>
      </c>
      <c r="N43" s="31">
        <f t="shared" si="14"/>
        <v>-0.42831947593852604</v>
      </c>
      <c r="O43" s="31">
        <f t="shared" si="14"/>
        <v>4.3965734441924944</v>
      </c>
      <c r="P43" s="31">
        <f t="shared" si="14"/>
        <v>-0.23935500125976361</v>
      </c>
    </row>
    <row r="44" spans="1:16" ht="14.5" customHeight="1">
      <c r="A44" s="69" t="s">
        <v>32</v>
      </c>
      <c r="B44" s="10">
        <f t="shared" si="15"/>
        <v>100</v>
      </c>
      <c r="C44" s="63">
        <f t="shared" si="15"/>
        <v>12.962962962962964</v>
      </c>
      <c r="D44" s="63">
        <f t="shared" si="15"/>
        <v>29.62962962962963</v>
      </c>
      <c r="E44" s="63">
        <f t="shared" si="15"/>
        <v>50.925925925925924</v>
      </c>
      <c r="F44" s="63">
        <f t="shared" si="15"/>
        <v>6.4814814814814818</v>
      </c>
      <c r="G44" s="10">
        <f t="shared" si="16"/>
        <v>100</v>
      </c>
      <c r="H44" s="63">
        <f t="shared" si="16"/>
        <v>6.8965517241379306</v>
      </c>
      <c r="I44" s="63">
        <f t="shared" si="17"/>
        <v>28.448275862068964</v>
      </c>
      <c r="J44" s="63">
        <f t="shared" si="16"/>
        <v>54.310344827586206</v>
      </c>
      <c r="K44" s="63">
        <f t="shared" si="16"/>
        <v>10.344827586206897</v>
      </c>
      <c r="L44" s="76" t="s">
        <v>247</v>
      </c>
      <c r="M44" s="32">
        <f t="shared" si="13"/>
        <v>-6.0664112388250331</v>
      </c>
      <c r="N44" s="32">
        <f t="shared" si="14"/>
        <v>-1.1813537675606653</v>
      </c>
      <c r="O44" s="32">
        <f t="shared" si="14"/>
        <v>3.3844189016602826</v>
      </c>
      <c r="P44" s="32">
        <f t="shared" si="14"/>
        <v>3.863346104725415</v>
      </c>
    </row>
    <row r="45" spans="1:16" ht="14.5" customHeight="1">
      <c r="A45" s="68" t="s">
        <v>23</v>
      </c>
      <c r="B45" s="12">
        <f t="shared" si="15"/>
        <v>100</v>
      </c>
      <c r="C45" s="62">
        <f t="shared" si="15"/>
        <v>11.194029850746269</v>
      </c>
      <c r="D45" s="62">
        <f t="shared" si="15"/>
        <v>39.92537313432836</v>
      </c>
      <c r="E45" s="62">
        <f t="shared" si="15"/>
        <v>42.164179104477611</v>
      </c>
      <c r="F45" s="62">
        <f t="shared" si="15"/>
        <v>6.7164179104477615</v>
      </c>
      <c r="G45" s="12">
        <f t="shared" si="16"/>
        <v>100</v>
      </c>
      <c r="H45" s="62">
        <f t="shared" si="16"/>
        <v>10.508474576271187</v>
      </c>
      <c r="I45" s="62">
        <f t="shared" si="16"/>
        <v>37.966101694915253</v>
      </c>
      <c r="J45" s="62">
        <f t="shared" si="16"/>
        <v>44.067796610169495</v>
      </c>
      <c r="K45" s="62">
        <f t="shared" si="16"/>
        <v>7.4576271186440675</v>
      </c>
      <c r="L45" s="75" t="s">
        <v>247</v>
      </c>
      <c r="M45" s="31">
        <f t="shared" si="13"/>
        <v>-0.68555527447508169</v>
      </c>
      <c r="N45" s="31">
        <f t="shared" ref="N45:P47" si="18">I45-D45</f>
        <v>-1.9592714394131079</v>
      </c>
      <c r="O45" s="31">
        <f t="shared" si="18"/>
        <v>1.9036175056918836</v>
      </c>
      <c r="P45" s="31">
        <f t="shared" si="18"/>
        <v>0.74120920819630598</v>
      </c>
    </row>
    <row r="46" spans="1:16" ht="14.5" customHeight="1">
      <c r="A46" s="69" t="s">
        <v>24</v>
      </c>
      <c r="B46" s="10">
        <f t="shared" ref="B46:F47" si="19">B26*100/$B26</f>
        <v>100</v>
      </c>
      <c r="C46" s="63">
        <f t="shared" si="19"/>
        <v>10.067114093959731</v>
      </c>
      <c r="D46" s="63">
        <f t="shared" si="19"/>
        <v>41.61073825503356</v>
      </c>
      <c r="E46" s="63">
        <f t="shared" si="19"/>
        <v>36.241610738255034</v>
      </c>
      <c r="F46" s="63">
        <f t="shared" si="19"/>
        <v>12.080536912751677</v>
      </c>
      <c r="G46" s="10">
        <f t="shared" ref="G46:K47" si="20">G26*100/$G26</f>
        <v>100</v>
      </c>
      <c r="H46" s="63">
        <f t="shared" si="20"/>
        <v>14.117647058823529</v>
      </c>
      <c r="I46" s="63">
        <f t="shared" si="20"/>
        <v>32.352941176470587</v>
      </c>
      <c r="J46" s="63">
        <f t="shared" si="20"/>
        <v>39.411764705882355</v>
      </c>
      <c r="K46" s="63">
        <f t="shared" si="20"/>
        <v>14.117647058823529</v>
      </c>
      <c r="L46" s="76" t="s">
        <v>247</v>
      </c>
      <c r="M46" s="32">
        <f t="shared" si="13"/>
        <v>4.0505329648637982</v>
      </c>
      <c r="N46" s="32">
        <f t="shared" si="18"/>
        <v>-9.2577970785629731</v>
      </c>
      <c r="O46" s="32">
        <f t="shared" si="18"/>
        <v>3.1701539676273214</v>
      </c>
      <c r="P46" s="32">
        <f t="shared" si="18"/>
        <v>2.0371101460718517</v>
      </c>
    </row>
    <row r="47" spans="1:16" ht="14.5" customHeight="1">
      <c r="A47" s="68" t="s">
        <v>25</v>
      </c>
      <c r="B47" s="12">
        <f t="shared" si="19"/>
        <v>100</v>
      </c>
      <c r="C47" s="62">
        <f t="shared" si="19"/>
        <v>19.17098445595855</v>
      </c>
      <c r="D47" s="62">
        <f t="shared" si="19"/>
        <v>40.414507772020727</v>
      </c>
      <c r="E47" s="62">
        <f t="shared" si="19"/>
        <v>34.196891191709845</v>
      </c>
      <c r="F47" s="62">
        <f t="shared" si="19"/>
        <v>6.2176165803108807</v>
      </c>
      <c r="G47" s="12">
        <f t="shared" si="20"/>
        <v>100</v>
      </c>
      <c r="H47" s="62">
        <f t="shared" si="20"/>
        <v>14.583333333333334</v>
      </c>
      <c r="I47" s="62">
        <f t="shared" si="20"/>
        <v>40.104166666666664</v>
      </c>
      <c r="J47" s="62">
        <f t="shared" si="20"/>
        <v>40.625</v>
      </c>
      <c r="K47" s="62">
        <f t="shared" si="20"/>
        <v>4.6875</v>
      </c>
      <c r="L47" s="75" t="s">
        <v>247</v>
      </c>
      <c r="M47" s="31">
        <f t="shared" si="13"/>
        <v>-4.5876511226252159</v>
      </c>
      <c r="N47" s="31">
        <f t="shared" si="18"/>
        <v>-0.31034110535406256</v>
      </c>
      <c r="O47" s="31">
        <f t="shared" si="18"/>
        <v>6.4281088082901547</v>
      </c>
      <c r="P47" s="31">
        <f t="shared" si="18"/>
        <v>-1.5301165803108807</v>
      </c>
    </row>
    <row r="48" spans="1:16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</row>
  </sheetData>
  <mergeCells count="17">
    <mergeCell ref="A48:P48"/>
    <mergeCell ref="B8:F8"/>
    <mergeCell ref="G8:K8"/>
    <mergeCell ref="L8:P8"/>
    <mergeCell ref="B28:F28"/>
    <mergeCell ref="G28:K28"/>
    <mergeCell ref="L28:P28"/>
    <mergeCell ref="A5:A7"/>
    <mergeCell ref="B5:F5"/>
    <mergeCell ref="G5:K5"/>
    <mergeCell ref="L5:P5"/>
    <mergeCell ref="B6:B7"/>
    <mergeCell ref="C6:F6"/>
    <mergeCell ref="G6:G7"/>
    <mergeCell ref="H6:K6"/>
    <mergeCell ref="L6:L7"/>
    <mergeCell ref="M6:P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K1" zoomScaleNormal="100" workbookViewId="0">
      <selection activeCell="Q5" sqref="A5:XFD6"/>
    </sheetView>
  </sheetViews>
  <sheetFormatPr baseColWidth="10" defaultColWidth="10.81640625" defaultRowHeight="11.5"/>
  <cols>
    <col min="1" max="1" width="24.54296875" style="64" customWidth="1"/>
    <col min="2" max="5" width="10.81640625" style="64"/>
    <col min="6" max="6" width="16.81640625" style="64" customWidth="1"/>
    <col min="7" max="10" width="10.81640625" style="64"/>
    <col min="11" max="11" width="16.453125" style="64" customWidth="1"/>
    <col min="12" max="15" width="10.81640625" style="64"/>
    <col min="16" max="16" width="15.7265625" style="64" customWidth="1"/>
    <col min="17" max="16384" width="10.81640625" style="64"/>
  </cols>
  <sheetData>
    <row r="1" spans="1:16" s="40" customFormat="1" ht="20.149999999999999" customHeight="1">
      <c r="A1" s="35" t="s">
        <v>0</v>
      </c>
    </row>
    <row r="2" spans="1:16" ht="14.5" customHeight="1">
      <c r="A2" s="126"/>
    </row>
    <row r="3" spans="1:16" s="4" customFormat="1" ht="14.5" customHeight="1">
      <c r="A3" s="54" t="s">
        <v>238</v>
      </c>
    </row>
    <row r="4" spans="1:16" ht="14.5" customHeight="1">
      <c r="A4" s="127"/>
    </row>
    <row r="5" spans="1:16" s="125" customFormat="1" ht="20" customHeight="1">
      <c r="A5" s="342" t="s">
        <v>29</v>
      </c>
      <c r="B5" s="342">
        <v>2011</v>
      </c>
      <c r="C5" s="342"/>
      <c r="D5" s="342"/>
      <c r="E5" s="342"/>
      <c r="F5" s="342"/>
      <c r="G5" s="342">
        <v>2015</v>
      </c>
      <c r="H5" s="342"/>
      <c r="I5" s="342"/>
      <c r="J5" s="342"/>
      <c r="K5" s="342"/>
      <c r="L5" s="342" t="s">
        <v>59</v>
      </c>
      <c r="M5" s="342"/>
      <c r="N5" s="342"/>
      <c r="O5" s="342"/>
      <c r="P5" s="342"/>
    </row>
    <row r="6" spans="1:16" s="127" customFormat="1" ht="20" customHeight="1">
      <c r="A6" s="342"/>
      <c r="B6" s="342" t="s">
        <v>2</v>
      </c>
      <c r="C6" s="342" t="s">
        <v>112</v>
      </c>
      <c r="D6" s="342"/>
      <c r="E6" s="342"/>
      <c r="F6" s="342"/>
      <c r="G6" s="342" t="s">
        <v>2</v>
      </c>
      <c r="H6" s="342" t="s">
        <v>112</v>
      </c>
      <c r="I6" s="342"/>
      <c r="J6" s="342"/>
      <c r="K6" s="342"/>
      <c r="L6" s="342" t="s">
        <v>2</v>
      </c>
      <c r="M6" s="342" t="s">
        <v>112</v>
      </c>
      <c r="N6" s="342"/>
      <c r="O6" s="342"/>
      <c r="P6" s="342"/>
    </row>
    <row r="7" spans="1:16" ht="40" customHeight="1">
      <c r="A7" s="342"/>
      <c r="B7" s="342"/>
      <c r="C7" s="96" t="s">
        <v>110</v>
      </c>
      <c r="D7" s="96" t="s">
        <v>111</v>
      </c>
      <c r="E7" s="96" t="s">
        <v>113</v>
      </c>
      <c r="F7" s="96" t="s">
        <v>114</v>
      </c>
      <c r="G7" s="342"/>
      <c r="H7" s="96" t="s">
        <v>110</v>
      </c>
      <c r="I7" s="96" t="s">
        <v>111</v>
      </c>
      <c r="J7" s="96" t="s">
        <v>113</v>
      </c>
      <c r="K7" s="96" t="s">
        <v>114</v>
      </c>
      <c r="L7" s="342"/>
      <c r="M7" s="96" t="s">
        <v>110</v>
      </c>
      <c r="N7" s="96" t="s">
        <v>111</v>
      </c>
      <c r="O7" s="96" t="s">
        <v>113</v>
      </c>
      <c r="P7" s="96" t="s">
        <v>114</v>
      </c>
    </row>
    <row r="8" spans="1:16" ht="15" customHeight="1">
      <c r="A8" s="57"/>
      <c r="B8" s="368" t="s">
        <v>5</v>
      </c>
      <c r="C8" s="368"/>
      <c r="D8" s="368"/>
      <c r="E8" s="368"/>
      <c r="F8" s="368"/>
      <c r="G8" s="368" t="s">
        <v>5</v>
      </c>
      <c r="H8" s="368"/>
      <c r="I8" s="368"/>
      <c r="J8" s="368"/>
      <c r="K8" s="368"/>
      <c r="L8" s="368" t="s">
        <v>5</v>
      </c>
      <c r="M8" s="368"/>
      <c r="N8" s="368"/>
      <c r="O8" s="368"/>
      <c r="P8" s="368"/>
    </row>
    <row r="9" spans="1:16" ht="14.5" customHeight="1">
      <c r="A9" s="7" t="s">
        <v>10</v>
      </c>
      <c r="B9" s="12">
        <f>SUM(B11:B20,B22:B27)</f>
        <v>9435</v>
      </c>
      <c r="C9" s="12">
        <f>C10+C21</f>
        <v>3237</v>
      </c>
      <c r="D9" s="12">
        <f>D10+D21</f>
        <v>4657</v>
      </c>
      <c r="E9" s="12">
        <f>E10+E21</f>
        <v>1127</v>
      </c>
      <c r="F9" s="12">
        <f>F10+F21</f>
        <v>414</v>
      </c>
      <c r="G9" s="12">
        <f>SUM(G11:G20,G22:G27)</f>
        <v>9370</v>
      </c>
      <c r="H9" s="12">
        <f>H10+H21</f>
        <v>2837</v>
      </c>
      <c r="I9" s="12">
        <f>I10+I21</f>
        <v>4486</v>
      </c>
      <c r="J9" s="12">
        <f>J10+J21</f>
        <v>1538</v>
      </c>
      <c r="K9" s="12">
        <f>K10+K21</f>
        <v>509</v>
      </c>
      <c r="L9" s="33">
        <f>G9-B9</f>
        <v>-65</v>
      </c>
      <c r="M9" s="33">
        <f>H9-C9</f>
        <v>-400</v>
      </c>
      <c r="N9" s="33">
        <f>I9-D9</f>
        <v>-171</v>
      </c>
      <c r="O9" s="33">
        <f>J9-E9</f>
        <v>411</v>
      </c>
      <c r="P9" s="33">
        <f>K9-F9</f>
        <v>95</v>
      </c>
    </row>
    <row r="10" spans="1:16" ht="14.5" customHeight="1">
      <c r="A10" s="44" t="s">
        <v>30</v>
      </c>
      <c r="B10" s="10">
        <f>SUM(B11:B20)</f>
        <v>9189</v>
      </c>
      <c r="C10" s="10">
        <v>3210</v>
      </c>
      <c r="D10" s="10">
        <v>4574</v>
      </c>
      <c r="E10" s="10">
        <v>1066</v>
      </c>
      <c r="F10" s="10">
        <v>339</v>
      </c>
      <c r="G10" s="10">
        <f>SUM(G11:G20)</f>
        <v>9120</v>
      </c>
      <c r="H10" s="10">
        <v>2807</v>
      </c>
      <c r="I10" s="10">
        <v>4374</v>
      </c>
      <c r="J10" s="10">
        <v>1456</v>
      </c>
      <c r="K10" s="10">
        <v>483</v>
      </c>
      <c r="L10" s="34">
        <f t="shared" ref="L10:L27" si="0">G10-B10</f>
        <v>-69</v>
      </c>
      <c r="M10" s="34">
        <f t="shared" ref="M10:M24" si="1">H10-C10</f>
        <v>-403</v>
      </c>
      <c r="N10" s="34">
        <f t="shared" ref="N10:N24" si="2">I10-D10</f>
        <v>-200</v>
      </c>
      <c r="O10" s="34">
        <f t="shared" ref="O10:O24" si="3">J10-E10</f>
        <v>390</v>
      </c>
      <c r="P10" s="34">
        <f t="shared" ref="P10:P24" si="4">K10-F10</f>
        <v>144</v>
      </c>
    </row>
    <row r="11" spans="1:16" ht="14.5" customHeight="1">
      <c r="A11" s="68" t="s">
        <v>11</v>
      </c>
      <c r="B11" s="12">
        <v>25</v>
      </c>
      <c r="C11" s="12" t="s">
        <v>175</v>
      </c>
      <c r="D11" s="12" t="s">
        <v>175</v>
      </c>
      <c r="E11" s="12" t="s">
        <v>175</v>
      </c>
      <c r="F11" s="12" t="s">
        <v>175</v>
      </c>
      <c r="G11" s="12">
        <f t="shared" ref="G11:G20" si="5">SUM(H11:K11)</f>
        <v>24</v>
      </c>
      <c r="H11" s="12">
        <v>5</v>
      </c>
      <c r="I11" s="12">
        <v>8</v>
      </c>
      <c r="J11" s="12">
        <v>11</v>
      </c>
      <c r="K11" s="12">
        <v>0</v>
      </c>
      <c r="L11" s="33">
        <f t="shared" si="0"/>
        <v>-1</v>
      </c>
      <c r="M11" s="12" t="s">
        <v>175</v>
      </c>
      <c r="N11" s="12" t="s">
        <v>175</v>
      </c>
      <c r="O11" s="12" t="s">
        <v>175</v>
      </c>
      <c r="P11" s="12" t="s">
        <v>175</v>
      </c>
    </row>
    <row r="12" spans="1:16" ht="14.5" customHeight="1">
      <c r="A12" s="69" t="s">
        <v>12</v>
      </c>
      <c r="B12" s="10">
        <f t="shared" ref="B12:B20" si="6">SUM(C12:F12)</f>
        <v>41</v>
      </c>
      <c r="C12" s="10">
        <v>13</v>
      </c>
      <c r="D12" s="10">
        <v>12</v>
      </c>
      <c r="E12" s="10">
        <v>10</v>
      </c>
      <c r="F12" s="10">
        <v>6</v>
      </c>
      <c r="G12" s="10">
        <f t="shared" si="5"/>
        <v>35</v>
      </c>
      <c r="H12" s="10">
        <v>9</v>
      </c>
      <c r="I12" s="10">
        <v>11</v>
      </c>
      <c r="J12" s="10">
        <v>8</v>
      </c>
      <c r="K12" s="10">
        <v>7</v>
      </c>
      <c r="L12" s="34">
        <f t="shared" si="0"/>
        <v>-6</v>
      </c>
      <c r="M12" s="34">
        <f t="shared" si="1"/>
        <v>-4</v>
      </c>
      <c r="N12" s="34">
        <f t="shared" si="2"/>
        <v>-1</v>
      </c>
      <c r="O12" s="34">
        <f t="shared" si="3"/>
        <v>-2</v>
      </c>
      <c r="P12" s="34">
        <f t="shared" si="4"/>
        <v>1</v>
      </c>
    </row>
    <row r="13" spans="1:16" ht="14.5" customHeight="1">
      <c r="A13" s="68" t="s">
        <v>13</v>
      </c>
      <c r="B13" s="12">
        <f t="shared" si="6"/>
        <v>489</v>
      </c>
      <c r="C13" s="12">
        <v>86</v>
      </c>
      <c r="D13" s="12">
        <v>207</v>
      </c>
      <c r="E13" s="12">
        <v>191</v>
      </c>
      <c r="F13" s="12">
        <v>5</v>
      </c>
      <c r="G13" s="12">
        <v>507</v>
      </c>
      <c r="H13" s="12" t="s">
        <v>175</v>
      </c>
      <c r="I13" s="12" t="s">
        <v>175</v>
      </c>
      <c r="J13" s="12" t="s">
        <v>175</v>
      </c>
      <c r="K13" s="12" t="s">
        <v>175</v>
      </c>
      <c r="L13" s="33">
        <f t="shared" si="0"/>
        <v>18</v>
      </c>
      <c r="M13" s="33" t="s">
        <v>175</v>
      </c>
      <c r="N13" s="33" t="s">
        <v>175</v>
      </c>
      <c r="O13" s="33" t="s">
        <v>175</v>
      </c>
      <c r="P13" s="33" t="s">
        <v>175</v>
      </c>
    </row>
    <row r="14" spans="1:16" ht="14.5" customHeight="1">
      <c r="A14" s="69" t="s">
        <v>14</v>
      </c>
      <c r="B14" s="10">
        <v>18</v>
      </c>
      <c r="C14" s="167" t="s">
        <v>175</v>
      </c>
      <c r="D14" s="167" t="s">
        <v>175</v>
      </c>
      <c r="E14" s="167" t="s">
        <v>175</v>
      </c>
      <c r="F14" s="167" t="s">
        <v>175</v>
      </c>
      <c r="G14" s="10">
        <v>19</v>
      </c>
      <c r="H14" s="10">
        <v>4</v>
      </c>
      <c r="I14" s="10">
        <v>9</v>
      </c>
      <c r="J14" s="10">
        <v>6</v>
      </c>
      <c r="K14" s="10">
        <v>0</v>
      </c>
      <c r="L14" s="34">
        <f t="shared" si="0"/>
        <v>1</v>
      </c>
      <c r="M14" s="170" t="s">
        <v>175</v>
      </c>
      <c r="N14" s="170" t="s">
        <v>175</v>
      </c>
      <c r="O14" s="170" t="s">
        <v>175</v>
      </c>
      <c r="P14" s="170" t="s">
        <v>175</v>
      </c>
    </row>
    <row r="15" spans="1:16" ht="14.5" customHeight="1">
      <c r="A15" s="68" t="s">
        <v>15</v>
      </c>
      <c r="B15" s="12">
        <f t="shared" si="6"/>
        <v>2598</v>
      </c>
      <c r="C15" s="12">
        <v>935</v>
      </c>
      <c r="D15" s="12">
        <v>1545</v>
      </c>
      <c r="E15" s="12">
        <v>93</v>
      </c>
      <c r="F15" s="12">
        <v>25</v>
      </c>
      <c r="G15" s="12">
        <f t="shared" si="5"/>
        <v>2537</v>
      </c>
      <c r="H15" s="12">
        <v>862</v>
      </c>
      <c r="I15" s="12">
        <v>1493</v>
      </c>
      <c r="J15" s="12">
        <v>146</v>
      </c>
      <c r="K15" s="12">
        <v>36</v>
      </c>
      <c r="L15" s="33">
        <f t="shared" si="0"/>
        <v>-61</v>
      </c>
      <c r="M15" s="33">
        <f t="shared" si="1"/>
        <v>-73</v>
      </c>
      <c r="N15" s="33">
        <f t="shared" si="2"/>
        <v>-52</v>
      </c>
      <c r="O15" s="33">
        <f t="shared" si="3"/>
        <v>53</v>
      </c>
      <c r="P15" s="33">
        <f t="shared" si="4"/>
        <v>11</v>
      </c>
    </row>
    <row r="16" spans="1:16" ht="14.5" customHeight="1">
      <c r="A16" s="69" t="s">
        <v>16</v>
      </c>
      <c r="B16" s="10">
        <f t="shared" si="6"/>
        <v>466</v>
      </c>
      <c r="C16" s="10">
        <v>103</v>
      </c>
      <c r="D16" s="10">
        <v>286</v>
      </c>
      <c r="E16" s="10">
        <v>54</v>
      </c>
      <c r="F16" s="10">
        <v>23</v>
      </c>
      <c r="G16" s="10">
        <f t="shared" si="5"/>
        <v>471</v>
      </c>
      <c r="H16" s="10">
        <v>89</v>
      </c>
      <c r="I16" s="10">
        <v>264</v>
      </c>
      <c r="J16" s="10">
        <v>88</v>
      </c>
      <c r="K16" s="10">
        <v>30</v>
      </c>
      <c r="L16" s="34">
        <f t="shared" si="0"/>
        <v>5</v>
      </c>
      <c r="M16" s="34">
        <f t="shared" si="1"/>
        <v>-14</v>
      </c>
      <c r="N16" s="34">
        <f t="shared" si="2"/>
        <v>-22</v>
      </c>
      <c r="O16" s="34">
        <f t="shared" si="3"/>
        <v>34</v>
      </c>
      <c r="P16" s="34">
        <f t="shared" si="4"/>
        <v>7</v>
      </c>
    </row>
    <row r="17" spans="1:16" ht="14.5" customHeight="1">
      <c r="A17" s="68" t="s">
        <v>17</v>
      </c>
      <c r="B17" s="12">
        <f t="shared" si="6"/>
        <v>721</v>
      </c>
      <c r="C17" s="12">
        <v>206</v>
      </c>
      <c r="D17" s="12">
        <v>362</v>
      </c>
      <c r="E17" s="12">
        <v>119</v>
      </c>
      <c r="F17" s="12">
        <v>34</v>
      </c>
      <c r="G17" s="12">
        <f t="shared" si="5"/>
        <v>703</v>
      </c>
      <c r="H17" s="12">
        <v>172</v>
      </c>
      <c r="I17" s="12">
        <v>318</v>
      </c>
      <c r="J17" s="12">
        <v>145</v>
      </c>
      <c r="K17" s="12">
        <v>68</v>
      </c>
      <c r="L17" s="33">
        <f t="shared" si="0"/>
        <v>-18</v>
      </c>
      <c r="M17" s="33">
        <f t="shared" si="1"/>
        <v>-34</v>
      </c>
      <c r="N17" s="33">
        <f t="shared" si="2"/>
        <v>-44</v>
      </c>
      <c r="O17" s="33">
        <f t="shared" si="3"/>
        <v>26</v>
      </c>
      <c r="P17" s="33">
        <f t="shared" si="4"/>
        <v>34</v>
      </c>
    </row>
    <row r="18" spans="1:16" ht="14.5" customHeight="1">
      <c r="A18" s="69" t="s">
        <v>18</v>
      </c>
      <c r="B18" s="10">
        <f t="shared" si="6"/>
        <v>1882</v>
      </c>
      <c r="C18" s="10">
        <v>753</v>
      </c>
      <c r="D18" s="10">
        <v>836</v>
      </c>
      <c r="E18" s="10">
        <v>203</v>
      </c>
      <c r="F18" s="10">
        <v>90</v>
      </c>
      <c r="G18" s="10">
        <f t="shared" si="5"/>
        <v>1847</v>
      </c>
      <c r="H18" s="10">
        <v>616</v>
      </c>
      <c r="I18" s="10">
        <v>772</v>
      </c>
      <c r="J18" s="10">
        <v>299</v>
      </c>
      <c r="K18" s="10">
        <v>160</v>
      </c>
      <c r="L18" s="34">
        <f t="shared" si="0"/>
        <v>-35</v>
      </c>
      <c r="M18" s="34">
        <f t="shared" si="1"/>
        <v>-137</v>
      </c>
      <c r="N18" s="34">
        <f t="shared" si="2"/>
        <v>-64</v>
      </c>
      <c r="O18" s="34">
        <f t="shared" si="3"/>
        <v>96</v>
      </c>
      <c r="P18" s="34">
        <f t="shared" si="4"/>
        <v>70</v>
      </c>
    </row>
    <row r="19" spans="1:16" ht="14.5" customHeight="1">
      <c r="A19" s="68" t="s">
        <v>19</v>
      </c>
      <c r="B19" s="12">
        <f t="shared" si="6"/>
        <v>2736</v>
      </c>
      <c r="C19" s="12">
        <v>1051</v>
      </c>
      <c r="D19" s="12">
        <v>1202</v>
      </c>
      <c r="E19" s="12">
        <v>343</v>
      </c>
      <c r="F19" s="12">
        <v>140</v>
      </c>
      <c r="G19" s="12">
        <f t="shared" si="5"/>
        <v>2770</v>
      </c>
      <c r="H19" s="12">
        <v>908</v>
      </c>
      <c r="I19" s="12">
        <v>1205</v>
      </c>
      <c r="J19" s="12">
        <v>489</v>
      </c>
      <c r="K19" s="12">
        <v>168</v>
      </c>
      <c r="L19" s="33">
        <f t="shared" si="0"/>
        <v>34</v>
      </c>
      <c r="M19" s="33">
        <f t="shared" si="1"/>
        <v>-143</v>
      </c>
      <c r="N19" s="33">
        <f t="shared" si="2"/>
        <v>3</v>
      </c>
      <c r="O19" s="33">
        <f t="shared" si="3"/>
        <v>146</v>
      </c>
      <c r="P19" s="33">
        <f t="shared" si="4"/>
        <v>28</v>
      </c>
    </row>
    <row r="20" spans="1:16" ht="14.5" customHeight="1">
      <c r="A20" s="69" t="s">
        <v>20</v>
      </c>
      <c r="B20" s="10">
        <f t="shared" si="6"/>
        <v>213</v>
      </c>
      <c r="C20" s="10">
        <v>53</v>
      </c>
      <c r="D20" s="10">
        <v>105</v>
      </c>
      <c r="E20" s="10">
        <v>41</v>
      </c>
      <c r="F20" s="10">
        <v>14</v>
      </c>
      <c r="G20" s="10">
        <f t="shared" si="5"/>
        <v>207</v>
      </c>
      <c r="H20" s="10">
        <v>44</v>
      </c>
      <c r="I20" s="10">
        <v>94</v>
      </c>
      <c r="J20" s="10">
        <v>57</v>
      </c>
      <c r="K20" s="10">
        <v>12</v>
      </c>
      <c r="L20" s="170">
        <f t="shared" si="0"/>
        <v>-6</v>
      </c>
      <c r="M20" s="170">
        <f t="shared" si="1"/>
        <v>-9</v>
      </c>
      <c r="N20" s="170">
        <f t="shared" si="2"/>
        <v>-11</v>
      </c>
      <c r="O20" s="170">
        <f t="shared" si="3"/>
        <v>16</v>
      </c>
      <c r="P20" s="170">
        <f t="shared" si="4"/>
        <v>-2</v>
      </c>
    </row>
    <row r="21" spans="1:16" ht="14.5" customHeight="1">
      <c r="A21" s="43" t="s">
        <v>31</v>
      </c>
      <c r="B21" s="12">
        <f>SUM(B22:B27)</f>
        <v>246</v>
      </c>
      <c r="C21" s="12">
        <v>27</v>
      </c>
      <c r="D21" s="12">
        <v>83</v>
      </c>
      <c r="E21" s="12">
        <v>61</v>
      </c>
      <c r="F21" s="12">
        <v>75</v>
      </c>
      <c r="G21" s="12">
        <f>SUM(G22:G27)</f>
        <v>250</v>
      </c>
      <c r="H21" s="12">
        <v>30</v>
      </c>
      <c r="I21" s="12">
        <v>112</v>
      </c>
      <c r="J21" s="12">
        <v>82</v>
      </c>
      <c r="K21" s="12">
        <v>26</v>
      </c>
      <c r="L21" s="33">
        <f t="shared" si="0"/>
        <v>4</v>
      </c>
      <c r="M21" s="33">
        <f t="shared" si="1"/>
        <v>3</v>
      </c>
      <c r="N21" s="33">
        <f t="shared" si="2"/>
        <v>29</v>
      </c>
      <c r="O21" s="33">
        <f t="shared" si="3"/>
        <v>21</v>
      </c>
      <c r="P21" s="33">
        <f t="shared" si="4"/>
        <v>-49</v>
      </c>
    </row>
    <row r="22" spans="1:16" ht="14.5" customHeight="1">
      <c r="A22" s="69" t="s">
        <v>21</v>
      </c>
      <c r="B22" s="10">
        <f t="shared" ref="B22:B27" si="7">SUM(C22:F22)</f>
        <v>64</v>
      </c>
      <c r="C22" s="10">
        <v>0</v>
      </c>
      <c r="D22" s="10">
        <v>0</v>
      </c>
      <c r="E22" s="10">
        <v>0</v>
      </c>
      <c r="F22" s="10">
        <v>64</v>
      </c>
      <c r="G22" s="10">
        <f>SUM(H22:K22)</f>
        <v>65</v>
      </c>
      <c r="H22" s="10">
        <v>13</v>
      </c>
      <c r="I22" s="10">
        <v>34</v>
      </c>
      <c r="J22" s="10">
        <v>10</v>
      </c>
      <c r="K22" s="10">
        <v>8</v>
      </c>
      <c r="L22" s="170">
        <f t="shared" si="0"/>
        <v>1</v>
      </c>
      <c r="M22" s="170">
        <f t="shared" si="1"/>
        <v>13</v>
      </c>
      <c r="N22" s="170">
        <f t="shared" si="2"/>
        <v>34</v>
      </c>
      <c r="O22" s="170">
        <f t="shared" si="3"/>
        <v>10</v>
      </c>
      <c r="P22" s="170">
        <f t="shared" si="4"/>
        <v>-56</v>
      </c>
    </row>
    <row r="23" spans="1:16" ht="14.5" customHeight="1">
      <c r="A23" s="68" t="s">
        <v>22</v>
      </c>
      <c r="B23" s="12">
        <v>19</v>
      </c>
      <c r="C23" s="12" t="s">
        <v>175</v>
      </c>
      <c r="D23" s="12" t="s">
        <v>175</v>
      </c>
      <c r="E23" s="12" t="s">
        <v>175</v>
      </c>
      <c r="F23" s="12" t="s">
        <v>175</v>
      </c>
      <c r="G23" s="12">
        <f>SUM(H23:K23)</f>
        <v>26</v>
      </c>
      <c r="H23" s="12">
        <v>3</v>
      </c>
      <c r="I23" s="12">
        <v>11</v>
      </c>
      <c r="J23" s="12">
        <v>5</v>
      </c>
      <c r="K23" s="12">
        <v>7</v>
      </c>
      <c r="L23" s="33">
        <f t="shared" si="0"/>
        <v>7</v>
      </c>
      <c r="M23" s="33" t="s">
        <v>175</v>
      </c>
      <c r="N23" s="33" t="s">
        <v>175</v>
      </c>
      <c r="O23" s="33" t="s">
        <v>175</v>
      </c>
      <c r="P23" s="33" t="s">
        <v>175</v>
      </c>
    </row>
    <row r="24" spans="1:16" ht="14.5" customHeight="1">
      <c r="A24" s="69" t="s">
        <v>32</v>
      </c>
      <c r="B24" s="10">
        <f t="shared" si="7"/>
        <v>19</v>
      </c>
      <c r="C24" s="10">
        <v>0</v>
      </c>
      <c r="D24" s="10">
        <v>8</v>
      </c>
      <c r="E24" s="10">
        <v>7</v>
      </c>
      <c r="F24" s="10">
        <v>4</v>
      </c>
      <c r="G24" s="10">
        <f>SUM(H24:K24)</f>
        <v>18</v>
      </c>
      <c r="H24" s="10">
        <v>0</v>
      </c>
      <c r="I24" s="10">
        <v>5</v>
      </c>
      <c r="J24" s="10">
        <v>8</v>
      </c>
      <c r="K24" s="10">
        <v>5</v>
      </c>
      <c r="L24" s="34">
        <f t="shared" si="0"/>
        <v>-1</v>
      </c>
      <c r="M24" s="170">
        <f t="shared" si="1"/>
        <v>0</v>
      </c>
      <c r="N24" s="170">
        <f t="shared" si="2"/>
        <v>-3</v>
      </c>
      <c r="O24" s="170">
        <f t="shared" si="3"/>
        <v>1</v>
      </c>
      <c r="P24" s="170">
        <f t="shared" si="4"/>
        <v>1</v>
      </c>
    </row>
    <row r="25" spans="1:16" ht="14.5" customHeight="1">
      <c r="A25" s="68" t="s">
        <v>23</v>
      </c>
      <c r="B25" s="12">
        <f t="shared" si="7"/>
        <v>38</v>
      </c>
      <c r="C25" s="12">
        <v>3</v>
      </c>
      <c r="D25" s="12">
        <v>12</v>
      </c>
      <c r="E25" s="12">
        <v>23</v>
      </c>
      <c r="F25" s="12">
        <v>0</v>
      </c>
      <c r="G25" s="12">
        <v>36</v>
      </c>
      <c r="H25" s="12" t="s">
        <v>175</v>
      </c>
      <c r="I25" s="12" t="s">
        <v>175</v>
      </c>
      <c r="J25" s="12" t="s">
        <v>175</v>
      </c>
      <c r="K25" s="12" t="s">
        <v>175</v>
      </c>
      <c r="L25" s="33">
        <f t="shared" si="0"/>
        <v>-2</v>
      </c>
      <c r="M25" s="33" t="s">
        <v>175</v>
      </c>
      <c r="N25" s="33" t="s">
        <v>175</v>
      </c>
      <c r="O25" s="33" t="s">
        <v>175</v>
      </c>
      <c r="P25" s="33" t="s">
        <v>175</v>
      </c>
    </row>
    <row r="26" spans="1:16" ht="14.5" customHeight="1">
      <c r="A26" s="69" t="s">
        <v>24</v>
      </c>
      <c r="B26" s="10">
        <v>33</v>
      </c>
      <c r="C26" s="10" t="s">
        <v>175</v>
      </c>
      <c r="D26" s="10" t="s">
        <v>175</v>
      </c>
      <c r="E26" s="10" t="s">
        <v>175</v>
      </c>
      <c r="F26" s="10" t="s">
        <v>175</v>
      </c>
      <c r="G26" s="10">
        <v>34</v>
      </c>
      <c r="H26" s="10" t="s">
        <v>175</v>
      </c>
      <c r="I26" s="10" t="s">
        <v>175</v>
      </c>
      <c r="J26" s="10" t="s">
        <v>175</v>
      </c>
      <c r="K26" s="10" t="s">
        <v>175</v>
      </c>
      <c r="L26" s="34">
        <f t="shared" si="0"/>
        <v>1</v>
      </c>
      <c r="M26" s="34" t="s">
        <v>175</v>
      </c>
      <c r="N26" s="34" t="s">
        <v>175</v>
      </c>
      <c r="O26" s="34" t="s">
        <v>175</v>
      </c>
      <c r="P26" s="34" t="s">
        <v>175</v>
      </c>
    </row>
    <row r="27" spans="1:16" ht="14.5" customHeight="1">
      <c r="A27" s="68" t="s">
        <v>25</v>
      </c>
      <c r="B27" s="12">
        <f t="shared" si="7"/>
        <v>73</v>
      </c>
      <c r="C27" s="12">
        <v>20</v>
      </c>
      <c r="D27" s="12">
        <v>33</v>
      </c>
      <c r="E27" s="12">
        <v>20</v>
      </c>
      <c r="F27" s="12">
        <v>0</v>
      </c>
      <c r="G27" s="12">
        <v>71</v>
      </c>
      <c r="H27" s="12" t="s">
        <v>175</v>
      </c>
      <c r="I27" s="12" t="s">
        <v>175</v>
      </c>
      <c r="J27" s="12" t="s">
        <v>175</v>
      </c>
      <c r="K27" s="12" t="s">
        <v>175</v>
      </c>
      <c r="L27" s="33">
        <f t="shared" si="0"/>
        <v>-2</v>
      </c>
      <c r="M27" s="33" t="s">
        <v>175</v>
      </c>
      <c r="N27" s="33" t="s">
        <v>175</v>
      </c>
      <c r="O27" s="33" t="s">
        <v>175</v>
      </c>
      <c r="P27" s="33" t="s">
        <v>175</v>
      </c>
    </row>
    <row r="28" spans="1:16" ht="14.5" customHeight="1">
      <c r="A28" s="52"/>
      <c r="B28" s="336" t="s">
        <v>95</v>
      </c>
      <c r="C28" s="336"/>
      <c r="D28" s="336"/>
      <c r="E28" s="336"/>
      <c r="F28" s="336"/>
      <c r="G28" s="336" t="s">
        <v>95</v>
      </c>
      <c r="H28" s="336"/>
      <c r="I28" s="336"/>
      <c r="J28" s="336"/>
      <c r="K28" s="336"/>
      <c r="L28" s="336" t="s">
        <v>115</v>
      </c>
      <c r="M28" s="336"/>
      <c r="N28" s="336"/>
      <c r="O28" s="336"/>
      <c r="P28" s="336"/>
    </row>
    <row r="29" spans="1:16" ht="14.5" customHeight="1">
      <c r="A29" s="7" t="s">
        <v>10</v>
      </c>
      <c r="B29" s="12">
        <f>B9*100/$B9</f>
        <v>100</v>
      </c>
      <c r="C29" s="62">
        <f>C9*100/$B9</f>
        <v>34.308426073131955</v>
      </c>
      <c r="D29" s="62">
        <f>D9*100/$B9</f>
        <v>49.358770535241121</v>
      </c>
      <c r="E29" s="62">
        <f>E9*100/$B9</f>
        <v>11.944886062533122</v>
      </c>
      <c r="F29" s="62">
        <f>F9*100/$B9</f>
        <v>4.3879173290938001</v>
      </c>
      <c r="G29" s="12">
        <f>G9*100/$G9</f>
        <v>100</v>
      </c>
      <c r="H29" s="62">
        <f>H9*100/$G9</f>
        <v>30.277481323372466</v>
      </c>
      <c r="I29" s="62">
        <f>I9*100/$G9</f>
        <v>47.876200640341516</v>
      </c>
      <c r="J29" s="62">
        <f>J9*100/$G9</f>
        <v>16.414087513340448</v>
      </c>
      <c r="K29" s="62">
        <f>K9*100/$G9</f>
        <v>5.432230522945571</v>
      </c>
      <c r="L29" s="75" t="s">
        <v>247</v>
      </c>
      <c r="M29" s="31">
        <f>H29-C29</f>
        <v>-4.0309447497594881</v>
      </c>
      <c r="N29" s="31">
        <f t="shared" ref="N29:P44" si="8">I29-D29</f>
        <v>-1.4825698948996049</v>
      </c>
      <c r="O29" s="31">
        <f t="shared" si="8"/>
        <v>4.4692014508073257</v>
      </c>
      <c r="P29" s="31">
        <f t="shared" si="8"/>
        <v>1.0443131938517709</v>
      </c>
    </row>
    <row r="30" spans="1:16" ht="14.5" customHeight="1">
      <c r="A30" s="44" t="s">
        <v>30</v>
      </c>
      <c r="B30" s="10">
        <f t="shared" ref="B30:F45" si="9">B10*100/$B10</f>
        <v>100</v>
      </c>
      <c r="C30" s="63">
        <f t="shared" si="9"/>
        <v>34.933072151485469</v>
      </c>
      <c r="D30" s="63">
        <f t="shared" si="9"/>
        <v>49.776907171618241</v>
      </c>
      <c r="E30" s="63">
        <f t="shared" si="9"/>
        <v>11.600827075851562</v>
      </c>
      <c r="F30" s="63">
        <f t="shared" si="9"/>
        <v>3.6891936010447273</v>
      </c>
      <c r="G30" s="10">
        <f t="shared" ref="G30:K45" si="10">G10*100/$G10</f>
        <v>100</v>
      </c>
      <c r="H30" s="63">
        <f t="shared" si="10"/>
        <v>30.778508771929825</v>
      </c>
      <c r="I30" s="63">
        <f>I10*100/$G10</f>
        <v>47.960526315789473</v>
      </c>
      <c r="J30" s="63">
        <f t="shared" si="10"/>
        <v>15.964912280701755</v>
      </c>
      <c r="K30" s="63">
        <f t="shared" si="10"/>
        <v>5.2960526315789478</v>
      </c>
      <c r="L30" s="76" t="s">
        <v>247</v>
      </c>
      <c r="M30" s="32">
        <f t="shared" ref="M30:M44" si="11">H30-C30</f>
        <v>-4.1545633795556434</v>
      </c>
      <c r="N30" s="32">
        <f t="shared" si="8"/>
        <v>-1.8163808558287684</v>
      </c>
      <c r="O30" s="32">
        <f t="shared" si="8"/>
        <v>4.364085204850193</v>
      </c>
      <c r="P30" s="32">
        <f t="shared" si="8"/>
        <v>1.6068590305342205</v>
      </c>
    </row>
    <row r="31" spans="1:16" ht="14.5" customHeight="1">
      <c r="A31" s="68" t="s">
        <v>11</v>
      </c>
      <c r="B31" s="12">
        <f>B11*100/$B11</f>
        <v>100</v>
      </c>
      <c r="C31" s="62" t="s">
        <v>175</v>
      </c>
      <c r="D31" s="62" t="s">
        <v>175</v>
      </c>
      <c r="E31" s="62" t="s">
        <v>175</v>
      </c>
      <c r="F31" s="62" t="s">
        <v>175</v>
      </c>
      <c r="G31" s="12">
        <f t="shared" si="10"/>
        <v>100</v>
      </c>
      <c r="H31" s="62">
        <f t="shared" si="10"/>
        <v>20.833333333333332</v>
      </c>
      <c r="I31" s="62">
        <f>I11*100/$G11</f>
        <v>33.333333333333336</v>
      </c>
      <c r="J31" s="62">
        <f t="shared" si="10"/>
        <v>45.833333333333336</v>
      </c>
      <c r="K31" s="62">
        <f t="shared" si="10"/>
        <v>0</v>
      </c>
      <c r="L31" s="75" t="s">
        <v>247</v>
      </c>
      <c r="M31" s="31" t="s">
        <v>175</v>
      </c>
      <c r="N31" s="31" t="s">
        <v>175</v>
      </c>
      <c r="O31" s="31" t="s">
        <v>175</v>
      </c>
      <c r="P31" s="31" t="s">
        <v>175</v>
      </c>
    </row>
    <row r="32" spans="1:16" ht="14.5" customHeight="1">
      <c r="A32" s="69" t="s">
        <v>12</v>
      </c>
      <c r="B32" s="10">
        <f t="shared" si="9"/>
        <v>100</v>
      </c>
      <c r="C32" s="214">
        <f t="shared" si="9"/>
        <v>31.707317073170731</v>
      </c>
      <c r="D32" s="214">
        <f t="shared" si="9"/>
        <v>29.26829268292683</v>
      </c>
      <c r="E32" s="214">
        <f t="shared" si="9"/>
        <v>24.390243902439025</v>
      </c>
      <c r="F32" s="214">
        <f t="shared" si="9"/>
        <v>14.634146341463415</v>
      </c>
      <c r="G32" s="10">
        <f t="shared" si="10"/>
        <v>100</v>
      </c>
      <c r="H32" s="214">
        <f t="shared" si="10"/>
        <v>25.714285714285715</v>
      </c>
      <c r="I32" s="214">
        <f>I12*100/$G12</f>
        <v>31.428571428571427</v>
      </c>
      <c r="J32" s="214">
        <f t="shared" si="10"/>
        <v>22.857142857142858</v>
      </c>
      <c r="K32" s="214">
        <f t="shared" si="10"/>
        <v>20</v>
      </c>
      <c r="L32" s="76" t="s">
        <v>247</v>
      </c>
      <c r="M32" s="32">
        <f t="shared" si="11"/>
        <v>-5.9930313588850161</v>
      </c>
      <c r="N32" s="32">
        <f t="shared" si="8"/>
        <v>2.1602787456445967</v>
      </c>
      <c r="O32" s="32">
        <f t="shared" si="8"/>
        <v>-1.5331010452961671</v>
      </c>
      <c r="P32" s="32">
        <f t="shared" si="8"/>
        <v>5.3658536585365848</v>
      </c>
    </row>
    <row r="33" spans="1:16" ht="14.5" customHeight="1">
      <c r="A33" s="68" t="s">
        <v>13</v>
      </c>
      <c r="B33" s="12">
        <f t="shared" si="9"/>
        <v>100</v>
      </c>
      <c r="C33" s="62">
        <f t="shared" si="9"/>
        <v>17.586912065439673</v>
      </c>
      <c r="D33" s="62">
        <f t="shared" si="9"/>
        <v>42.331288343558285</v>
      </c>
      <c r="E33" s="62">
        <f t="shared" si="9"/>
        <v>39.059304703476485</v>
      </c>
      <c r="F33" s="62">
        <f t="shared" si="9"/>
        <v>1.0224948875255624</v>
      </c>
      <c r="G33" s="12">
        <f t="shared" si="10"/>
        <v>100</v>
      </c>
      <c r="H33" s="62" t="s">
        <v>175</v>
      </c>
      <c r="I33" s="62" t="s">
        <v>175</v>
      </c>
      <c r="J33" s="62" t="s">
        <v>175</v>
      </c>
      <c r="K33" s="62" t="s">
        <v>175</v>
      </c>
      <c r="L33" s="75" t="s">
        <v>247</v>
      </c>
      <c r="M33" s="31" t="s">
        <v>175</v>
      </c>
      <c r="N33" s="31" t="s">
        <v>175</v>
      </c>
      <c r="O33" s="31" t="s">
        <v>175</v>
      </c>
      <c r="P33" s="31" t="s">
        <v>175</v>
      </c>
    </row>
    <row r="34" spans="1:16" ht="14.5" customHeight="1">
      <c r="A34" s="69" t="s">
        <v>14</v>
      </c>
      <c r="B34" s="10">
        <f t="shared" si="9"/>
        <v>100</v>
      </c>
      <c r="C34" s="214" t="s">
        <v>175</v>
      </c>
      <c r="D34" s="214" t="s">
        <v>175</v>
      </c>
      <c r="E34" s="214" t="s">
        <v>175</v>
      </c>
      <c r="F34" s="214" t="s">
        <v>175</v>
      </c>
      <c r="G34" s="10">
        <f t="shared" si="10"/>
        <v>100</v>
      </c>
      <c r="H34" s="214">
        <f t="shared" si="10"/>
        <v>21.05263157894737</v>
      </c>
      <c r="I34" s="214">
        <f t="shared" ref="I34:I44" si="12">I14*100/$G14</f>
        <v>47.368421052631582</v>
      </c>
      <c r="J34" s="214">
        <f t="shared" si="10"/>
        <v>31.578947368421051</v>
      </c>
      <c r="K34" s="214">
        <f t="shared" si="10"/>
        <v>0</v>
      </c>
      <c r="L34" s="76" t="s">
        <v>247</v>
      </c>
      <c r="M34" s="32" t="s">
        <v>175</v>
      </c>
      <c r="N34" s="32" t="s">
        <v>175</v>
      </c>
      <c r="O34" s="32" t="s">
        <v>175</v>
      </c>
      <c r="P34" s="32" t="s">
        <v>175</v>
      </c>
    </row>
    <row r="35" spans="1:16" ht="14.5" customHeight="1">
      <c r="A35" s="68" t="s">
        <v>15</v>
      </c>
      <c r="B35" s="12">
        <f t="shared" si="9"/>
        <v>100</v>
      </c>
      <c r="C35" s="62">
        <f t="shared" si="9"/>
        <v>35.989222478829866</v>
      </c>
      <c r="D35" s="62">
        <f t="shared" si="9"/>
        <v>59.468822170900694</v>
      </c>
      <c r="E35" s="62">
        <f t="shared" si="9"/>
        <v>3.579676674364896</v>
      </c>
      <c r="F35" s="62">
        <f t="shared" si="9"/>
        <v>0.96227867590454197</v>
      </c>
      <c r="G35" s="12">
        <f t="shared" si="10"/>
        <v>100</v>
      </c>
      <c r="H35" s="62">
        <f t="shared" si="10"/>
        <v>33.977138352384706</v>
      </c>
      <c r="I35" s="62">
        <f t="shared" si="12"/>
        <v>58.849034292471423</v>
      </c>
      <c r="J35" s="62">
        <f t="shared" si="10"/>
        <v>5.7548285376428856</v>
      </c>
      <c r="K35" s="62">
        <f t="shared" si="10"/>
        <v>1.4189988175009853</v>
      </c>
      <c r="L35" s="75" t="s">
        <v>247</v>
      </c>
      <c r="M35" s="31">
        <f t="shared" si="11"/>
        <v>-2.0120841264451599</v>
      </c>
      <c r="N35" s="31">
        <f t="shared" si="8"/>
        <v>-0.61978787842927119</v>
      </c>
      <c r="O35" s="31">
        <f t="shared" si="8"/>
        <v>2.1751518632779896</v>
      </c>
      <c r="P35" s="31">
        <f t="shared" si="8"/>
        <v>0.45672014159644336</v>
      </c>
    </row>
    <row r="36" spans="1:16" ht="14.5" customHeight="1">
      <c r="A36" s="69" t="s">
        <v>16</v>
      </c>
      <c r="B36" s="10">
        <f t="shared" si="9"/>
        <v>100</v>
      </c>
      <c r="C36" s="63">
        <f t="shared" si="9"/>
        <v>22.103004291845494</v>
      </c>
      <c r="D36" s="63">
        <f t="shared" si="9"/>
        <v>61.373390557939913</v>
      </c>
      <c r="E36" s="63">
        <f t="shared" si="9"/>
        <v>11.587982832618026</v>
      </c>
      <c r="F36" s="63">
        <f t="shared" si="9"/>
        <v>4.9356223175965663</v>
      </c>
      <c r="G36" s="10">
        <f t="shared" si="10"/>
        <v>100</v>
      </c>
      <c r="H36" s="63">
        <f t="shared" si="10"/>
        <v>18.89596602972399</v>
      </c>
      <c r="I36" s="63">
        <f t="shared" si="12"/>
        <v>56.050955414012741</v>
      </c>
      <c r="J36" s="63">
        <f t="shared" si="10"/>
        <v>18.683651804670912</v>
      </c>
      <c r="K36" s="63">
        <f t="shared" si="10"/>
        <v>6.369426751592357</v>
      </c>
      <c r="L36" s="76" t="s">
        <v>247</v>
      </c>
      <c r="M36" s="32">
        <f t="shared" si="11"/>
        <v>-3.2070382621215039</v>
      </c>
      <c r="N36" s="32">
        <f t="shared" si="8"/>
        <v>-5.3224351439271729</v>
      </c>
      <c r="O36" s="32">
        <f t="shared" si="8"/>
        <v>7.095668972052886</v>
      </c>
      <c r="P36" s="32">
        <f t="shared" si="8"/>
        <v>1.4338044339957907</v>
      </c>
    </row>
    <row r="37" spans="1:16" ht="14.5" customHeight="1">
      <c r="A37" s="68" t="s">
        <v>17</v>
      </c>
      <c r="B37" s="12">
        <f t="shared" si="9"/>
        <v>100</v>
      </c>
      <c r="C37" s="62">
        <f t="shared" si="9"/>
        <v>28.571428571428573</v>
      </c>
      <c r="D37" s="62">
        <f t="shared" si="9"/>
        <v>50.208044382801667</v>
      </c>
      <c r="E37" s="62">
        <f t="shared" si="9"/>
        <v>16.50485436893204</v>
      </c>
      <c r="F37" s="62">
        <f t="shared" si="9"/>
        <v>4.7156726768377251</v>
      </c>
      <c r="G37" s="12">
        <f t="shared" si="10"/>
        <v>100</v>
      </c>
      <c r="H37" s="62">
        <f t="shared" si="10"/>
        <v>24.466571834992887</v>
      </c>
      <c r="I37" s="62">
        <f t="shared" si="12"/>
        <v>45.234708392603132</v>
      </c>
      <c r="J37" s="62">
        <f t="shared" si="10"/>
        <v>20.62588904694168</v>
      </c>
      <c r="K37" s="62">
        <f t="shared" si="10"/>
        <v>9.6728307254623047</v>
      </c>
      <c r="L37" s="75" t="s">
        <v>247</v>
      </c>
      <c r="M37" s="31">
        <f t="shared" si="11"/>
        <v>-4.1048567364356856</v>
      </c>
      <c r="N37" s="31">
        <f t="shared" si="8"/>
        <v>-4.9733359901985352</v>
      </c>
      <c r="O37" s="31">
        <f t="shared" si="8"/>
        <v>4.1210346780096394</v>
      </c>
      <c r="P37" s="31">
        <f t="shared" si="8"/>
        <v>4.9571580486245796</v>
      </c>
    </row>
    <row r="38" spans="1:16" ht="14.5" customHeight="1">
      <c r="A38" s="69" t="s">
        <v>18</v>
      </c>
      <c r="B38" s="10">
        <f t="shared" si="9"/>
        <v>100</v>
      </c>
      <c r="C38" s="63">
        <f t="shared" si="9"/>
        <v>40.010626992561107</v>
      </c>
      <c r="D38" s="63">
        <f t="shared" si="9"/>
        <v>44.420828905419768</v>
      </c>
      <c r="E38" s="63">
        <f t="shared" si="9"/>
        <v>10.786397449521786</v>
      </c>
      <c r="F38" s="63">
        <f t="shared" si="9"/>
        <v>4.7821466524973433</v>
      </c>
      <c r="G38" s="10">
        <f t="shared" si="10"/>
        <v>100</v>
      </c>
      <c r="H38" s="63">
        <f t="shared" si="10"/>
        <v>33.35138061721711</v>
      </c>
      <c r="I38" s="63">
        <f t="shared" si="12"/>
        <v>41.797509474824039</v>
      </c>
      <c r="J38" s="63">
        <f t="shared" si="10"/>
        <v>16.188413643746618</v>
      </c>
      <c r="K38" s="63">
        <f t="shared" si="10"/>
        <v>8.6626962642122365</v>
      </c>
      <c r="L38" s="76" t="s">
        <v>247</v>
      </c>
      <c r="M38" s="32">
        <f t="shared" si="11"/>
        <v>-6.6592463753439972</v>
      </c>
      <c r="N38" s="32">
        <f t="shared" si="8"/>
        <v>-2.6233194305957284</v>
      </c>
      <c r="O38" s="32">
        <f t="shared" si="8"/>
        <v>5.4020161942248315</v>
      </c>
      <c r="P38" s="32">
        <f t="shared" si="8"/>
        <v>3.8805496117148932</v>
      </c>
    </row>
    <row r="39" spans="1:16" ht="14.5" customHeight="1">
      <c r="A39" s="68" t="s">
        <v>19</v>
      </c>
      <c r="B39" s="12">
        <f t="shared" si="9"/>
        <v>100</v>
      </c>
      <c r="C39" s="62">
        <f t="shared" si="9"/>
        <v>38.413742690058477</v>
      </c>
      <c r="D39" s="62">
        <f t="shared" si="9"/>
        <v>43.932748538011694</v>
      </c>
      <c r="E39" s="62">
        <f t="shared" si="9"/>
        <v>12.536549707602338</v>
      </c>
      <c r="F39" s="62">
        <f t="shared" si="9"/>
        <v>5.1169590643274852</v>
      </c>
      <c r="G39" s="12">
        <f t="shared" si="10"/>
        <v>100</v>
      </c>
      <c r="H39" s="62">
        <f t="shared" si="10"/>
        <v>32.779783393501802</v>
      </c>
      <c r="I39" s="62">
        <f t="shared" si="12"/>
        <v>43.501805054151625</v>
      </c>
      <c r="J39" s="62">
        <f t="shared" si="10"/>
        <v>17.653429602888085</v>
      </c>
      <c r="K39" s="62">
        <f t="shared" si="10"/>
        <v>6.0649819494584838</v>
      </c>
      <c r="L39" s="75" t="s">
        <v>247</v>
      </c>
      <c r="M39" s="31">
        <f t="shared" si="11"/>
        <v>-5.6339592965566752</v>
      </c>
      <c r="N39" s="31">
        <f t="shared" si="8"/>
        <v>-0.43094348386006942</v>
      </c>
      <c r="O39" s="31">
        <f t="shared" si="8"/>
        <v>5.1168798952857468</v>
      </c>
      <c r="P39" s="31">
        <f t="shared" si="8"/>
        <v>0.94802288513099864</v>
      </c>
    </row>
    <row r="40" spans="1:16" ht="14.5" customHeight="1">
      <c r="A40" s="69" t="s">
        <v>20</v>
      </c>
      <c r="B40" s="10">
        <f t="shared" si="9"/>
        <v>100</v>
      </c>
      <c r="C40" s="63">
        <f t="shared" si="9"/>
        <v>24.88262910798122</v>
      </c>
      <c r="D40" s="63">
        <f t="shared" si="9"/>
        <v>49.29577464788732</v>
      </c>
      <c r="E40" s="63">
        <f t="shared" si="9"/>
        <v>19.248826291079812</v>
      </c>
      <c r="F40" s="63">
        <f t="shared" si="9"/>
        <v>6.572769953051643</v>
      </c>
      <c r="G40" s="10">
        <f t="shared" si="10"/>
        <v>100</v>
      </c>
      <c r="H40" s="63">
        <f t="shared" si="10"/>
        <v>21.256038647342994</v>
      </c>
      <c r="I40" s="63">
        <f t="shared" si="12"/>
        <v>45.410628019323674</v>
      </c>
      <c r="J40" s="63">
        <f t="shared" si="10"/>
        <v>27.536231884057973</v>
      </c>
      <c r="K40" s="63">
        <f t="shared" si="10"/>
        <v>5.7971014492753623</v>
      </c>
      <c r="L40" s="76" t="s">
        <v>247</v>
      </c>
      <c r="M40" s="32">
        <f t="shared" si="11"/>
        <v>-3.6265904606382264</v>
      </c>
      <c r="N40" s="32">
        <f t="shared" si="8"/>
        <v>-3.8851466285636462</v>
      </c>
      <c r="O40" s="32">
        <f t="shared" si="8"/>
        <v>8.2874055929781605</v>
      </c>
      <c r="P40" s="32">
        <f t="shared" si="8"/>
        <v>-0.77566850377628072</v>
      </c>
    </row>
    <row r="41" spans="1:16" ht="14.5" customHeight="1">
      <c r="A41" s="43" t="s">
        <v>31</v>
      </c>
      <c r="B41" s="12">
        <f t="shared" si="9"/>
        <v>100</v>
      </c>
      <c r="C41" s="62">
        <f t="shared" si="9"/>
        <v>10.975609756097562</v>
      </c>
      <c r="D41" s="62">
        <f t="shared" si="9"/>
        <v>33.739837398373986</v>
      </c>
      <c r="E41" s="62">
        <f t="shared" si="9"/>
        <v>24.796747967479675</v>
      </c>
      <c r="F41" s="62">
        <f t="shared" si="9"/>
        <v>30.487804878048781</v>
      </c>
      <c r="G41" s="12">
        <f t="shared" si="10"/>
        <v>100</v>
      </c>
      <c r="H41" s="62">
        <f t="shared" si="10"/>
        <v>12</v>
      </c>
      <c r="I41" s="62">
        <f t="shared" si="12"/>
        <v>44.8</v>
      </c>
      <c r="J41" s="62">
        <f t="shared" si="10"/>
        <v>32.799999999999997</v>
      </c>
      <c r="K41" s="62">
        <f t="shared" si="10"/>
        <v>10.4</v>
      </c>
      <c r="L41" s="75" t="s">
        <v>247</v>
      </c>
      <c r="M41" s="31">
        <f t="shared" si="11"/>
        <v>1.0243902439024382</v>
      </c>
      <c r="N41" s="31">
        <f t="shared" si="8"/>
        <v>11.060162601626011</v>
      </c>
      <c r="O41" s="31">
        <f t="shared" si="8"/>
        <v>8.0032520325203222</v>
      </c>
      <c r="P41" s="31">
        <f t="shared" si="8"/>
        <v>-20.087804878048779</v>
      </c>
    </row>
    <row r="42" spans="1:16" ht="14.5" customHeight="1">
      <c r="A42" s="69" t="s">
        <v>21</v>
      </c>
      <c r="B42" s="10">
        <f t="shared" si="9"/>
        <v>100</v>
      </c>
      <c r="C42" s="63">
        <f t="shared" si="9"/>
        <v>0</v>
      </c>
      <c r="D42" s="63">
        <f t="shared" si="9"/>
        <v>0</v>
      </c>
      <c r="E42" s="63">
        <f t="shared" si="9"/>
        <v>0</v>
      </c>
      <c r="F42" s="63">
        <f t="shared" si="9"/>
        <v>100</v>
      </c>
      <c r="G42" s="10">
        <f t="shared" si="10"/>
        <v>100</v>
      </c>
      <c r="H42" s="63">
        <f t="shared" si="10"/>
        <v>20</v>
      </c>
      <c r="I42" s="63">
        <f t="shared" si="12"/>
        <v>52.307692307692307</v>
      </c>
      <c r="J42" s="63">
        <f t="shared" si="10"/>
        <v>15.384615384615385</v>
      </c>
      <c r="K42" s="63">
        <f t="shared" si="10"/>
        <v>12.307692307692308</v>
      </c>
      <c r="L42" s="76" t="s">
        <v>247</v>
      </c>
      <c r="M42" s="32">
        <f t="shared" si="11"/>
        <v>20</v>
      </c>
      <c r="N42" s="32">
        <f t="shared" si="8"/>
        <v>52.307692307692307</v>
      </c>
      <c r="O42" s="32">
        <f t="shared" si="8"/>
        <v>15.384615384615385</v>
      </c>
      <c r="P42" s="32">
        <f t="shared" si="8"/>
        <v>-87.692307692307693</v>
      </c>
    </row>
    <row r="43" spans="1:16" ht="14.5" customHeight="1">
      <c r="A43" s="68" t="s">
        <v>22</v>
      </c>
      <c r="B43" s="12">
        <f t="shared" si="9"/>
        <v>100</v>
      </c>
      <c r="C43" s="62" t="s">
        <v>175</v>
      </c>
      <c r="D43" s="62" t="s">
        <v>175</v>
      </c>
      <c r="E43" s="62" t="s">
        <v>175</v>
      </c>
      <c r="F43" s="62" t="s">
        <v>175</v>
      </c>
      <c r="G43" s="12">
        <f t="shared" si="10"/>
        <v>100</v>
      </c>
      <c r="H43" s="62">
        <f t="shared" si="10"/>
        <v>11.538461538461538</v>
      </c>
      <c r="I43" s="62">
        <f t="shared" si="12"/>
        <v>42.307692307692307</v>
      </c>
      <c r="J43" s="62">
        <f t="shared" si="10"/>
        <v>19.23076923076923</v>
      </c>
      <c r="K43" s="62">
        <f t="shared" si="10"/>
        <v>26.923076923076923</v>
      </c>
      <c r="L43" s="75" t="s">
        <v>247</v>
      </c>
      <c r="M43" s="31" t="s">
        <v>175</v>
      </c>
      <c r="N43" s="31" t="s">
        <v>175</v>
      </c>
      <c r="O43" s="31" t="s">
        <v>175</v>
      </c>
      <c r="P43" s="31" t="s">
        <v>175</v>
      </c>
    </row>
    <row r="44" spans="1:16" ht="14.5" customHeight="1">
      <c r="A44" s="69" t="s">
        <v>32</v>
      </c>
      <c r="B44" s="10">
        <f t="shared" si="9"/>
        <v>100</v>
      </c>
      <c r="C44" s="63">
        <f t="shared" si="9"/>
        <v>0</v>
      </c>
      <c r="D44" s="63">
        <f t="shared" si="9"/>
        <v>42.10526315789474</v>
      </c>
      <c r="E44" s="63">
        <f t="shared" si="9"/>
        <v>36.842105263157897</v>
      </c>
      <c r="F44" s="63">
        <f t="shared" si="9"/>
        <v>21.05263157894737</v>
      </c>
      <c r="G44" s="10">
        <f t="shared" si="10"/>
        <v>100</v>
      </c>
      <c r="H44" s="63">
        <f t="shared" si="10"/>
        <v>0</v>
      </c>
      <c r="I44" s="63">
        <f t="shared" si="12"/>
        <v>27.777777777777779</v>
      </c>
      <c r="J44" s="63">
        <f t="shared" si="10"/>
        <v>44.444444444444443</v>
      </c>
      <c r="K44" s="63">
        <f t="shared" si="10"/>
        <v>27.777777777777779</v>
      </c>
      <c r="L44" s="76" t="s">
        <v>247</v>
      </c>
      <c r="M44" s="32">
        <f t="shared" si="11"/>
        <v>0</v>
      </c>
      <c r="N44" s="32">
        <f t="shared" si="8"/>
        <v>-14.327485380116961</v>
      </c>
      <c r="O44" s="32">
        <f t="shared" si="8"/>
        <v>7.6023391812865455</v>
      </c>
      <c r="P44" s="32">
        <f t="shared" si="8"/>
        <v>6.7251461988304087</v>
      </c>
    </row>
    <row r="45" spans="1:16" ht="14.5" customHeight="1">
      <c r="A45" s="68" t="s">
        <v>23</v>
      </c>
      <c r="B45" s="12">
        <f t="shared" si="9"/>
        <v>100</v>
      </c>
      <c r="C45" s="62">
        <f t="shared" si="9"/>
        <v>7.8947368421052628</v>
      </c>
      <c r="D45" s="62">
        <f t="shared" si="9"/>
        <v>31.578947368421051</v>
      </c>
      <c r="E45" s="62">
        <f t="shared" si="9"/>
        <v>60.526315789473685</v>
      </c>
      <c r="F45" s="62">
        <f t="shared" si="9"/>
        <v>0</v>
      </c>
      <c r="G45" s="12">
        <f t="shared" si="10"/>
        <v>100</v>
      </c>
      <c r="H45" s="62" t="s">
        <v>175</v>
      </c>
      <c r="I45" s="62" t="s">
        <v>175</v>
      </c>
      <c r="J45" s="62" t="s">
        <v>175</v>
      </c>
      <c r="K45" s="62" t="s">
        <v>175</v>
      </c>
      <c r="L45" s="75" t="s">
        <v>247</v>
      </c>
      <c r="M45" s="31" t="s">
        <v>175</v>
      </c>
      <c r="N45" s="31" t="s">
        <v>175</v>
      </c>
      <c r="O45" s="31" t="s">
        <v>175</v>
      </c>
      <c r="P45" s="31" t="s">
        <v>175</v>
      </c>
    </row>
    <row r="46" spans="1:16" ht="14.5" customHeight="1">
      <c r="A46" s="69" t="s">
        <v>24</v>
      </c>
      <c r="B46" s="10">
        <f t="shared" ref="B46:F47" si="13">B26*100/$B26</f>
        <v>100</v>
      </c>
      <c r="C46" s="63" t="s">
        <v>175</v>
      </c>
      <c r="D46" s="63" t="s">
        <v>175</v>
      </c>
      <c r="E46" s="63" t="s">
        <v>175</v>
      </c>
      <c r="F46" s="63" t="s">
        <v>175</v>
      </c>
      <c r="G46" s="10">
        <f>G26*100/$G26</f>
        <v>100</v>
      </c>
      <c r="H46" s="63" t="s">
        <v>175</v>
      </c>
      <c r="I46" s="63" t="s">
        <v>175</v>
      </c>
      <c r="J46" s="63" t="s">
        <v>175</v>
      </c>
      <c r="K46" s="63" t="s">
        <v>175</v>
      </c>
      <c r="L46" s="76" t="s">
        <v>247</v>
      </c>
      <c r="M46" s="32" t="s">
        <v>175</v>
      </c>
      <c r="N46" s="32" t="s">
        <v>175</v>
      </c>
      <c r="O46" s="32" t="s">
        <v>175</v>
      </c>
      <c r="P46" s="32" t="s">
        <v>175</v>
      </c>
    </row>
    <row r="47" spans="1:16" ht="14.5" customHeight="1">
      <c r="A47" s="68" t="s">
        <v>25</v>
      </c>
      <c r="B47" s="12">
        <f t="shared" si="13"/>
        <v>100</v>
      </c>
      <c r="C47" s="62">
        <f t="shared" si="13"/>
        <v>27.397260273972602</v>
      </c>
      <c r="D47" s="62">
        <f t="shared" si="13"/>
        <v>45.205479452054796</v>
      </c>
      <c r="E47" s="62">
        <f t="shared" si="13"/>
        <v>27.397260273972602</v>
      </c>
      <c r="F47" s="62">
        <f t="shared" si="13"/>
        <v>0</v>
      </c>
      <c r="G47" s="12">
        <f>G27*100/$G27</f>
        <v>100</v>
      </c>
      <c r="H47" s="62" t="s">
        <v>175</v>
      </c>
      <c r="I47" s="62" t="s">
        <v>175</v>
      </c>
      <c r="J47" s="62" t="s">
        <v>175</v>
      </c>
      <c r="K47" s="62" t="s">
        <v>175</v>
      </c>
      <c r="L47" s="75" t="s">
        <v>247</v>
      </c>
      <c r="M47" s="31" t="s">
        <v>175</v>
      </c>
      <c r="N47" s="31" t="s">
        <v>175</v>
      </c>
      <c r="O47" s="31" t="s">
        <v>175</v>
      </c>
      <c r="P47" s="31" t="s">
        <v>175</v>
      </c>
    </row>
    <row r="48" spans="1:16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</row>
  </sheetData>
  <mergeCells count="17">
    <mergeCell ref="A48:P48"/>
    <mergeCell ref="B8:F8"/>
    <mergeCell ref="G8:K8"/>
    <mergeCell ref="L8:P8"/>
    <mergeCell ref="B28:F28"/>
    <mergeCell ref="G28:K28"/>
    <mergeCell ref="L28:P28"/>
    <mergeCell ref="A5:A7"/>
    <mergeCell ref="B5:F5"/>
    <mergeCell ref="G5:K5"/>
    <mergeCell ref="L5:P5"/>
    <mergeCell ref="B6:B7"/>
    <mergeCell ref="C6:F6"/>
    <mergeCell ref="G6:G7"/>
    <mergeCell ref="H6:K6"/>
    <mergeCell ref="L6:L7"/>
    <mergeCell ref="M6:P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A5" sqref="A5:A7"/>
    </sheetView>
  </sheetViews>
  <sheetFormatPr baseColWidth="10" defaultColWidth="10.81640625" defaultRowHeight="11.5"/>
  <cols>
    <col min="1" max="1" width="24.54296875" style="64" customWidth="1"/>
    <col min="2" max="5" width="10.81640625" style="64"/>
    <col min="6" max="6" width="16.81640625" style="64" customWidth="1"/>
    <col min="7" max="10" width="10.81640625" style="64"/>
    <col min="11" max="11" width="16.453125" style="64" customWidth="1"/>
    <col min="12" max="15" width="10.81640625" style="64"/>
    <col min="16" max="16" width="15.7265625" style="64" customWidth="1"/>
    <col min="17" max="16384" width="10.81640625" style="64"/>
  </cols>
  <sheetData>
    <row r="1" spans="1:16" s="40" customFormat="1" ht="20.149999999999999" customHeight="1">
      <c r="A1" s="35" t="s">
        <v>0</v>
      </c>
    </row>
    <row r="2" spans="1:16" ht="14.5" customHeight="1">
      <c r="A2" s="126"/>
    </row>
    <row r="3" spans="1:16" s="4" customFormat="1" ht="14.5" customHeight="1">
      <c r="A3" s="54" t="s">
        <v>210</v>
      </c>
    </row>
    <row r="4" spans="1:16" ht="14.5" customHeight="1">
      <c r="A4" s="127"/>
    </row>
    <row r="5" spans="1:16" s="125" customFormat="1" ht="20" customHeight="1">
      <c r="A5" s="342" t="s">
        <v>29</v>
      </c>
      <c r="B5" s="342">
        <v>2011</v>
      </c>
      <c r="C5" s="342"/>
      <c r="D5" s="342"/>
      <c r="E5" s="342"/>
      <c r="F5" s="342"/>
      <c r="G5" s="342">
        <v>2015</v>
      </c>
      <c r="H5" s="342"/>
      <c r="I5" s="342"/>
      <c r="J5" s="342"/>
      <c r="K5" s="342"/>
      <c r="L5" s="342" t="s">
        <v>59</v>
      </c>
      <c r="M5" s="342"/>
      <c r="N5" s="342"/>
      <c r="O5" s="342"/>
      <c r="P5" s="342"/>
    </row>
    <row r="6" spans="1:16" s="127" customFormat="1" ht="20" customHeight="1">
      <c r="A6" s="342"/>
      <c r="B6" s="342" t="s">
        <v>2</v>
      </c>
      <c r="C6" s="342" t="s">
        <v>112</v>
      </c>
      <c r="D6" s="342"/>
      <c r="E6" s="342"/>
      <c r="F6" s="342"/>
      <c r="G6" s="342" t="s">
        <v>2</v>
      </c>
      <c r="H6" s="342" t="s">
        <v>112</v>
      </c>
      <c r="I6" s="342"/>
      <c r="J6" s="342"/>
      <c r="K6" s="342"/>
      <c r="L6" s="342" t="s">
        <v>2</v>
      </c>
      <c r="M6" s="342" t="s">
        <v>112</v>
      </c>
      <c r="N6" s="342"/>
      <c r="O6" s="342"/>
      <c r="P6" s="342"/>
    </row>
    <row r="7" spans="1:16" ht="40" customHeight="1">
      <c r="A7" s="342"/>
      <c r="B7" s="342"/>
      <c r="C7" s="96" t="s">
        <v>110</v>
      </c>
      <c r="D7" s="96" t="s">
        <v>111</v>
      </c>
      <c r="E7" s="96" t="s">
        <v>113</v>
      </c>
      <c r="F7" s="96" t="s">
        <v>114</v>
      </c>
      <c r="G7" s="342"/>
      <c r="H7" s="96" t="s">
        <v>110</v>
      </c>
      <c r="I7" s="96" t="s">
        <v>111</v>
      </c>
      <c r="J7" s="96" t="s">
        <v>113</v>
      </c>
      <c r="K7" s="96" t="s">
        <v>114</v>
      </c>
      <c r="L7" s="342"/>
      <c r="M7" s="96" t="s">
        <v>110</v>
      </c>
      <c r="N7" s="96" t="s">
        <v>111</v>
      </c>
      <c r="O7" s="96" t="s">
        <v>113</v>
      </c>
      <c r="P7" s="96" t="s">
        <v>114</v>
      </c>
    </row>
    <row r="8" spans="1:16" ht="15" customHeight="1">
      <c r="A8" s="57"/>
      <c r="B8" s="368" t="s">
        <v>5</v>
      </c>
      <c r="C8" s="368"/>
      <c r="D8" s="368"/>
      <c r="E8" s="368"/>
      <c r="F8" s="368"/>
      <c r="G8" s="368" t="s">
        <v>5</v>
      </c>
      <c r="H8" s="368"/>
      <c r="I8" s="368"/>
      <c r="J8" s="368"/>
      <c r="K8" s="368"/>
      <c r="L8" s="368" t="s">
        <v>5</v>
      </c>
      <c r="M8" s="368"/>
      <c r="N8" s="368"/>
      <c r="O8" s="368"/>
      <c r="P8" s="368"/>
    </row>
    <row r="9" spans="1:16" ht="14.5" customHeight="1">
      <c r="A9" s="7" t="s">
        <v>10</v>
      </c>
      <c r="B9" s="12">
        <f>SUM(B11:B20,B22:B27)</f>
        <v>2237</v>
      </c>
      <c r="C9" s="12">
        <f>C10+C21</f>
        <v>633</v>
      </c>
      <c r="D9" s="12">
        <f>D10+D21</f>
        <v>860</v>
      </c>
      <c r="E9" s="12">
        <f>E10+E21</f>
        <v>544</v>
      </c>
      <c r="F9" s="12">
        <f>F10+F21</f>
        <v>200</v>
      </c>
      <c r="G9" s="12">
        <f>SUM(G11:G20,G22:G27)</f>
        <v>2424</v>
      </c>
      <c r="H9" s="12">
        <f>H10+H21</f>
        <v>631</v>
      </c>
      <c r="I9" s="12">
        <f>I10+I21</f>
        <v>902</v>
      </c>
      <c r="J9" s="12">
        <f>J10+J21</f>
        <v>677</v>
      </c>
      <c r="K9" s="12">
        <f>K10+K21</f>
        <v>214</v>
      </c>
      <c r="L9" s="33">
        <f>G9-B9</f>
        <v>187</v>
      </c>
      <c r="M9" s="33">
        <f>H9-C9</f>
        <v>-2</v>
      </c>
      <c r="N9" s="33">
        <f>I9-D9</f>
        <v>42</v>
      </c>
      <c r="O9" s="33">
        <f>J9-E9</f>
        <v>133</v>
      </c>
      <c r="P9" s="33">
        <f>K9-F9</f>
        <v>14</v>
      </c>
    </row>
    <row r="10" spans="1:16" ht="14.5" customHeight="1">
      <c r="A10" s="44" t="s">
        <v>30</v>
      </c>
      <c r="B10" s="10">
        <f>SUM(B11:B20)</f>
        <v>1553</v>
      </c>
      <c r="C10" s="10">
        <v>564</v>
      </c>
      <c r="D10" s="10">
        <v>683</v>
      </c>
      <c r="E10" s="10">
        <v>212</v>
      </c>
      <c r="F10" s="10">
        <v>94</v>
      </c>
      <c r="G10" s="10">
        <f>SUM(G11:G20)</f>
        <v>1726</v>
      </c>
      <c r="H10" s="10">
        <v>555</v>
      </c>
      <c r="I10" s="10">
        <v>717</v>
      </c>
      <c r="J10" s="10">
        <v>322</v>
      </c>
      <c r="K10" s="10">
        <v>132</v>
      </c>
      <c r="L10" s="34">
        <f t="shared" ref="L10:L27" si="0">G10-B10</f>
        <v>173</v>
      </c>
      <c r="M10" s="34">
        <f>H10-C10</f>
        <v>-9</v>
      </c>
      <c r="N10" s="34">
        <f>I10-D10</f>
        <v>34</v>
      </c>
      <c r="O10" s="34">
        <f>J10-E10</f>
        <v>110</v>
      </c>
      <c r="P10" s="34">
        <f>K10-F10</f>
        <v>38</v>
      </c>
    </row>
    <row r="11" spans="1:16" ht="14.5" customHeight="1">
      <c r="A11" s="68" t="s">
        <v>11</v>
      </c>
      <c r="B11" s="12">
        <v>94</v>
      </c>
      <c r="C11" s="172" t="s">
        <v>175</v>
      </c>
      <c r="D11" s="172" t="s">
        <v>175</v>
      </c>
      <c r="E11" s="172" t="s">
        <v>175</v>
      </c>
      <c r="F11" s="172" t="s">
        <v>175</v>
      </c>
      <c r="G11" s="12">
        <v>103</v>
      </c>
      <c r="H11" s="12" t="s">
        <v>175</v>
      </c>
      <c r="I11" s="12" t="s">
        <v>175</v>
      </c>
      <c r="J11" s="12" t="s">
        <v>175</v>
      </c>
      <c r="K11" s="12" t="s">
        <v>175</v>
      </c>
      <c r="L11" s="33">
        <f t="shared" si="0"/>
        <v>9</v>
      </c>
      <c r="M11" s="33" t="s">
        <v>175</v>
      </c>
      <c r="N11" s="33" t="s">
        <v>175</v>
      </c>
      <c r="O11" s="33" t="s">
        <v>175</v>
      </c>
      <c r="P11" s="33" t="s">
        <v>175</v>
      </c>
    </row>
    <row r="12" spans="1:16" ht="14.5" customHeight="1">
      <c r="A12" s="69" t="s">
        <v>12</v>
      </c>
      <c r="B12" s="10">
        <v>30</v>
      </c>
      <c r="C12" s="10" t="s">
        <v>175</v>
      </c>
      <c r="D12" s="10" t="s">
        <v>175</v>
      </c>
      <c r="E12" s="10" t="s">
        <v>175</v>
      </c>
      <c r="F12" s="10" t="s">
        <v>175</v>
      </c>
      <c r="G12" s="10">
        <v>30</v>
      </c>
      <c r="H12" s="10" t="s">
        <v>175</v>
      </c>
      <c r="I12" s="10" t="s">
        <v>175</v>
      </c>
      <c r="J12" s="10" t="s">
        <v>175</v>
      </c>
      <c r="K12" s="10" t="s">
        <v>175</v>
      </c>
      <c r="L12" s="34">
        <f t="shared" si="0"/>
        <v>0</v>
      </c>
      <c r="M12" s="34" t="s">
        <v>175</v>
      </c>
      <c r="N12" s="34" t="s">
        <v>175</v>
      </c>
      <c r="O12" s="34" t="s">
        <v>175</v>
      </c>
      <c r="P12" s="34" t="s">
        <v>175</v>
      </c>
    </row>
    <row r="13" spans="1:16" ht="14.5" customHeight="1">
      <c r="A13" s="68" t="s">
        <v>13</v>
      </c>
      <c r="B13" s="12">
        <v>187</v>
      </c>
      <c r="C13" s="12" t="s">
        <v>175</v>
      </c>
      <c r="D13" s="12" t="s">
        <v>175</v>
      </c>
      <c r="E13" s="12" t="s">
        <v>175</v>
      </c>
      <c r="F13" s="12" t="s">
        <v>175</v>
      </c>
      <c r="G13" s="12">
        <v>207</v>
      </c>
      <c r="H13" s="12" t="s">
        <v>175</v>
      </c>
      <c r="I13" s="12" t="s">
        <v>175</v>
      </c>
      <c r="J13" s="12" t="s">
        <v>175</v>
      </c>
      <c r="K13" s="12" t="s">
        <v>175</v>
      </c>
      <c r="L13" s="33">
        <f t="shared" si="0"/>
        <v>20</v>
      </c>
      <c r="M13" s="33" t="s">
        <v>175</v>
      </c>
      <c r="N13" s="33" t="s">
        <v>175</v>
      </c>
      <c r="O13" s="33" t="s">
        <v>175</v>
      </c>
      <c r="P13" s="33" t="s">
        <v>175</v>
      </c>
    </row>
    <row r="14" spans="1:16" ht="14.5" customHeight="1">
      <c r="A14" s="69" t="s">
        <v>14</v>
      </c>
      <c r="B14" s="10">
        <v>19</v>
      </c>
      <c r="C14" s="10" t="s">
        <v>175</v>
      </c>
      <c r="D14" s="10" t="s">
        <v>175</v>
      </c>
      <c r="E14" s="10" t="s">
        <v>175</v>
      </c>
      <c r="F14" s="10" t="s">
        <v>175</v>
      </c>
      <c r="G14" s="10">
        <v>17</v>
      </c>
      <c r="H14" s="10" t="s">
        <v>175</v>
      </c>
      <c r="I14" s="10" t="s">
        <v>175</v>
      </c>
      <c r="J14" s="10" t="s">
        <v>175</v>
      </c>
      <c r="K14" s="10" t="s">
        <v>175</v>
      </c>
      <c r="L14" s="34">
        <f t="shared" si="0"/>
        <v>-2</v>
      </c>
      <c r="M14" s="170" t="s">
        <v>175</v>
      </c>
      <c r="N14" s="170" t="s">
        <v>175</v>
      </c>
      <c r="O14" s="170" t="s">
        <v>175</v>
      </c>
      <c r="P14" s="170" t="s">
        <v>175</v>
      </c>
    </row>
    <row r="15" spans="1:16" ht="14.5" customHeight="1">
      <c r="A15" s="68" t="s">
        <v>15</v>
      </c>
      <c r="B15" s="12">
        <v>678</v>
      </c>
      <c r="C15" s="12" t="s">
        <v>175</v>
      </c>
      <c r="D15" s="12" t="s">
        <v>175</v>
      </c>
      <c r="E15" s="12" t="s">
        <v>175</v>
      </c>
      <c r="F15" s="12" t="s">
        <v>175</v>
      </c>
      <c r="G15" s="12">
        <v>732</v>
      </c>
      <c r="H15" s="12" t="s">
        <v>175</v>
      </c>
      <c r="I15" s="12" t="s">
        <v>175</v>
      </c>
      <c r="J15" s="12" t="s">
        <v>175</v>
      </c>
      <c r="K15" s="12" t="s">
        <v>175</v>
      </c>
      <c r="L15" s="33">
        <f t="shared" si="0"/>
        <v>54</v>
      </c>
      <c r="M15" s="33" t="s">
        <v>175</v>
      </c>
      <c r="N15" s="33" t="s">
        <v>175</v>
      </c>
      <c r="O15" s="33" t="s">
        <v>175</v>
      </c>
      <c r="P15" s="33" t="s">
        <v>175</v>
      </c>
    </row>
    <row r="16" spans="1:16" ht="14.5" customHeight="1">
      <c r="A16" s="69" t="s">
        <v>16</v>
      </c>
      <c r="B16" s="10">
        <v>65</v>
      </c>
      <c r="C16" s="10" t="s">
        <v>175</v>
      </c>
      <c r="D16" s="10" t="s">
        <v>175</v>
      </c>
      <c r="E16" s="10" t="s">
        <v>175</v>
      </c>
      <c r="F16" s="10" t="s">
        <v>175</v>
      </c>
      <c r="G16" s="10">
        <v>89</v>
      </c>
      <c r="H16" s="10" t="s">
        <v>175</v>
      </c>
      <c r="I16" s="10" t="s">
        <v>175</v>
      </c>
      <c r="J16" s="10" t="s">
        <v>175</v>
      </c>
      <c r="K16" s="10" t="s">
        <v>175</v>
      </c>
      <c r="L16" s="34">
        <f t="shared" si="0"/>
        <v>24</v>
      </c>
      <c r="M16" s="34" t="s">
        <v>175</v>
      </c>
      <c r="N16" s="34" t="s">
        <v>175</v>
      </c>
      <c r="O16" s="34" t="s">
        <v>175</v>
      </c>
      <c r="P16" s="34" t="s">
        <v>175</v>
      </c>
    </row>
    <row r="17" spans="1:16" ht="14.5" customHeight="1">
      <c r="A17" s="68" t="s">
        <v>17</v>
      </c>
      <c r="B17" s="12">
        <v>5</v>
      </c>
      <c r="C17" s="12" t="s">
        <v>175</v>
      </c>
      <c r="D17" s="12" t="s">
        <v>175</v>
      </c>
      <c r="E17" s="12" t="s">
        <v>175</v>
      </c>
      <c r="F17" s="12" t="s">
        <v>175</v>
      </c>
      <c r="G17" s="12">
        <v>5</v>
      </c>
      <c r="H17" s="12" t="s">
        <v>175</v>
      </c>
      <c r="I17" s="12" t="s">
        <v>175</v>
      </c>
      <c r="J17" s="12" t="s">
        <v>175</v>
      </c>
      <c r="K17" s="12" t="s">
        <v>175</v>
      </c>
      <c r="L17" s="33">
        <f t="shared" si="0"/>
        <v>0</v>
      </c>
      <c r="M17" s="33" t="s">
        <v>175</v>
      </c>
      <c r="N17" s="33" t="s">
        <v>175</v>
      </c>
      <c r="O17" s="33" t="s">
        <v>175</v>
      </c>
      <c r="P17" s="33" t="s">
        <v>175</v>
      </c>
    </row>
    <row r="18" spans="1:16" ht="14.5" customHeight="1">
      <c r="A18" s="69" t="s">
        <v>18</v>
      </c>
      <c r="B18" s="10">
        <v>72</v>
      </c>
      <c r="C18" s="10" t="s">
        <v>175</v>
      </c>
      <c r="D18" s="10" t="s">
        <v>175</v>
      </c>
      <c r="E18" s="10" t="s">
        <v>175</v>
      </c>
      <c r="F18" s="10" t="s">
        <v>175</v>
      </c>
      <c r="G18" s="10">
        <v>95</v>
      </c>
      <c r="H18" s="10" t="s">
        <v>175</v>
      </c>
      <c r="I18" s="10" t="s">
        <v>175</v>
      </c>
      <c r="J18" s="10" t="s">
        <v>175</v>
      </c>
      <c r="K18" s="10" t="s">
        <v>175</v>
      </c>
      <c r="L18" s="34">
        <f t="shared" si="0"/>
        <v>23</v>
      </c>
      <c r="M18" s="34" t="s">
        <v>175</v>
      </c>
      <c r="N18" s="34" t="s">
        <v>175</v>
      </c>
      <c r="O18" s="34" t="s">
        <v>175</v>
      </c>
      <c r="P18" s="34" t="s">
        <v>175</v>
      </c>
    </row>
    <row r="19" spans="1:16" ht="14.5" customHeight="1">
      <c r="A19" s="68" t="s">
        <v>19</v>
      </c>
      <c r="B19" s="12">
        <v>383</v>
      </c>
      <c r="C19" s="12" t="s">
        <v>175</v>
      </c>
      <c r="D19" s="12" t="s">
        <v>175</v>
      </c>
      <c r="E19" s="12" t="s">
        <v>175</v>
      </c>
      <c r="F19" s="12" t="s">
        <v>175</v>
      </c>
      <c r="G19" s="12">
        <v>423</v>
      </c>
      <c r="H19" s="12" t="s">
        <v>175</v>
      </c>
      <c r="I19" s="12" t="s">
        <v>175</v>
      </c>
      <c r="J19" s="12" t="s">
        <v>175</v>
      </c>
      <c r="K19" s="12" t="s">
        <v>175</v>
      </c>
      <c r="L19" s="33">
        <f t="shared" si="0"/>
        <v>40</v>
      </c>
      <c r="M19" s="33" t="s">
        <v>175</v>
      </c>
      <c r="N19" s="33" t="s">
        <v>175</v>
      </c>
      <c r="O19" s="33" t="s">
        <v>175</v>
      </c>
      <c r="P19" s="33" t="s">
        <v>175</v>
      </c>
    </row>
    <row r="20" spans="1:16" ht="14.5" customHeight="1">
      <c r="A20" s="69" t="s">
        <v>20</v>
      </c>
      <c r="B20" s="10">
        <v>20</v>
      </c>
      <c r="C20" s="10" t="s">
        <v>175</v>
      </c>
      <c r="D20" s="10" t="s">
        <v>175</v>
      </c>
      <c r="E20" s="10" t="s">
        <v>175</v>
      </c>
      <c r="F20" s="10" t="s">
        <v>175</v>
      </c>
      <c r="G20" s="10">
        <v>25</v>
      </c>
      <c r="H20" s="10" t="s">
        <v>175</v>
      </c>
      <c r="I20" s="10" t="s">
        <v>175</v>
      </c>
      <c r="J20" s="10" t="s">
        <v>175</v>
      </c>
      <c r="K20" s="10" t="s">
        <v>175</v>
      </c>
      <c r="L20" s="170">
        <f t="shared" si="0"/>
        <v>5</v>
      </c>
      <c r="M20" s="170" t="s">
        <v>175</v>
      </c>
      <c r="N20" s="170" t="s">
        <v>175</v>
      </c>
      <c r="O20" s="170" t="s">
        <v>175</v>
      </c>
      <c r="P20" s="170" t="s">
        <v>175</v>
      </c>
    </row>
    <row r="21" spans="1:16" ht="14.5" customHeight="1">
      <c r="A21" s="43" t="s">
        <v>31</v>
      </c>
      <c r="B21" s="12">
        <f>SUM(B22:B27)</f>
        <v>684</v>
      </c>
      <c r="C21" s="12">
        <v>69</v>
      </c>
      <c r="D21" s="12">
        <v>177</v>
      </c>
      <c r="E21" s="12">
        <v>332</v>
      </c>
      <c r="F21" s="12">
        <v>106</v>
      </c>
      <c r="G21" s="12">
        <f>SUM(G22:G27)</f>
        <v>698</v>
      </c>
      <c r="H21" s="12">
        <v>76</v>
      </c>
      <c r="I21" s="12">
        <v>185</v>
      </c>
      <c r="J21" s="12">
        <v>355</v>
      </c>
      <c r="K21" s="12">
        <v>82</v>
      </c>
      <c r="L21" s="33">
        <f t="shared" si="0"/>
        <v>14</v>
      </c>
      <c r="M21" s="33">
        <f>H21-C21</f>
        <v>7</v>
      </c>
      <c r="N21" s="33">
        <f>I21-D21</f>
        <v>8</v>
      </c>
      <c r="O21" s="33">
        <f>J21-E21</f>
        <v>23</v>
      </c>
      <c r="P21" s="33">
        <f>K21-F21</f>
        <v>-24</v>
      </c>
    </row>
    <row r="22" spans="1:16" ht="14.5" customHeight="1">
      <c r="A22" s="69" t="s">
        <v>21</v>
      </c>
      <c r="B22" s="10">
        <v>50</v>
      </c>
      <c r="C22" s="10" t="s">
        <v>175</v>
      </c>
      <c r="D22" s="10" t="s">
        <v>175</v>
      </c>
      <c r="E22" s="10" t="s">
        <v>175</v>
      </c>
      <c r="F22" s="10" t="s">
        <v>175</v>
      </c>
      <c r="G22" s="10">
        <v>59</v>
      </c>
      <c r="H22" s="10" t="s">
        <v>175</v>
      </c>
      <c r="I22" s="10" t="s">
        <v>175</v>
      </c>
      <c r="J22" s="10" t="s">
        <v>175</v>
      </c>
      <c r="K22" s="10" t="s">
        <v>175</v>
      </c>
      <c r="L22" s="170">
        <f t="shared" si="0"/>
        <v>9</v>
      </c>
      <c r="M22" s="170" t="s">
        <v>175</v>
      </c>
      <c r="N22" s="170" t="s">
        <v>175</v>
      </c>
      <c r="O22" s="170" t="s">
        <v>175</v>
      </c>
      <c r="P22" s="170" t="s">
        <v>175</v>
      </c>
    </row>
    <row r="23" spans="1:16" ht="14.5" customHeight="1">
      <c r="A23" s="68" t="s">
        <v>22</v>
      </c>
      <c r="B23" s="12">
        <v>116</v>
      </c>
      <c r="C23" s="12" t="s">
        <v>175</v>
      </c>
      <c r="D23" s="12" t="s">
        <v>175</v>
      </c>
      <c r="E23" s="12" t="s">
        <v>175</v>
      </c>
      <c r="F23" s="12" t="s">
        <v>175</v>
      </c>
      <c r="G23" s="12">
        <v>93</v>
      </c>
      <c r="H23" s="12" t="s">
        <v>175</v>
      </c>
      <c r="I23" s="12" t="s">
        <v>175</v>
      </c>
      <c r="J23" s="12" t="s">
        <v>175</v>
      </c>
      <c r="K23" s="12" t="s">
        <v>175</v>
      </c>
      <c r="L23" s="33">
        <f t="shared" si="0"/>
        <v>-23</v>
      </c>
      <c r="M23" s="33" t="s">
        <v>175</v>
      </c>
      <c r="N23" s="33" t="s">
        <v>175</v>
      </c>
      <c r="O23" s="33" t="s">
        <v>175</v>
      </c>
      <c r="P23" s="33" t="s">
        <v>175</v>
      </c>
    </row>
    <row r="24" spans="1:16" ht="14.5" customHeight="1">
      <c r="A24" s="69" t="s">
        <v>32</v>
      </c>
      <c r="B24" s="10">
        <v>96</v>
      </c>
      <c r="C24" s="10" t="s">
        <v>175</v>
      </c>
      <c r="D24" s="10" t="s">
        <v>175</v>
      </c>
      <c r="E24" s="10" t="s">
        <v>175</v>
      </c>
      <c r="F24" s="10" t="s">
        <v>175</v>
      </c>
      <c r="G24" s="10">
        <v>106</v>
      </c>
      <c r="H24" s="10" t="s">
        <v>175</v>
      </c>
      <c r="I24" s="10" t="s">
        <v>175</v>
      </c>
      <c r="J24" s="10" t="s">
        <v>175</v>
      </c>
      <c r="K24" s="10" t="s">
        <v>175</v>
      </c>
      <c r="L24" s="34">
        <f t="shared" si="0"/>
        <v>10</v>
      </c>
      <c r="M24" s="170" t="s">
        <v>175</v>
      </c>
      <c r="N24" s="170" t="s">
        <v>175</v>
      </c>
      <c r="O24" s="170" t="s">
        <v>175</v>
      </c>
      <c r="P24" s="170" t="s">
        <v>175</v>
      </c>
    </row>
    <row r="25" spans="1:16" ht="14.5" customHeight="1">
      <c r="A25" s="68" t="s">
        <v>23</v>
      </c>
      <c r="B25" s="12">
        <v>200</v>
      </c>
      <c r="C25" s="12" t="s">
        <v>175</v>
      </c>
      <c r="D25" s="12" t="s">
        <v>175</v>
      </c>
      <c r="E25" s="12" t="s">
        <v>175</v>
      </c>
      <c r="F25" s="12" t="s">
        <v>175</v>
      </c>
      <c r="G25" s="12">
        <v>205</v>
      </c>
      <c r="H25" s="12" t="s">
        <v>175</v>
      </c>
      <c r="I25" s="12" t="s">
        <v>175</v>
      </c>
      <c r="J25" s="12" t="s">
        <v>175</v>
      </c>
      <c r="K25" s="12" t="s">
        <v>175</v>
      </c>
      <c r="L25" s="33">
        <f t="shared" si="0"/>
        <v>5</v>
      </c>
      <c r="M25" s="33" t="s">
        <v>175</v>
      </c>
      <c r="N25" s="33" t="s">
        <v>175</v>
      </c>
      <c r="O25" s="33" t="s">
        <v>175</v>
      </c>
      <c r="P25" s="33" t="s">
        <v>175</v>
      </c>
    </row>
    <row r="26" spans="1:16" ht="14.5" customHeight="1">
      <c r="A26" s="69" t="s">
        <v>24</v>
      </c>
      <c r="B26" s="10">
        <v>70</v>
      </c>
      <c r="C26" s="10" t="s">
        <v>175</v>
      </c>
      <c r="D26" s="10" t="s">
        <v>175</v>
      </c>
      <c r="E26" s="10" t="s">
        <v>175</v>
      </c>
      <c r="F26" s="10" t="s">
        <v>175</v>
      </c>
      <c r="G26" s="10">
        <v>75</v>
      </c>
      <c r="H26" s="10" t="s">
        <v>175</v>
      </c>
      <c r="I26" s="10" t="s">
        <v>175</v>
      </c>
      <c r="J26" s="10" t="s">
        <v>175</v>
      </c>
      <c r="K26" s="10" t="s">
        <v>175</v>
      </c>
      <c r="L26" s="34">
        <f t="shared" si="0"/>
        <v>5</v>
      </c>
      <c r="M26" s="34" t="s">
        <v>175</v>
      </c>
      <c r="N26" s="34" t="s">
        <v>175</v>
      </c>
      <c r="O26" s="34" t="s">
        <v>175</v>
      </c>
      <c r="P26" s="34" t="s">
        <v>175</v>
      </c>
    </row>
    <row r="27" spans="1:16" ht="14.5" customHeight="1">
      <c r="A27" s="68" t="s">
        <v>25</v>
      </c>
      <c r="B27" s="12">
        <v>152</v>
      </c>
      <c r="C27" s="12" t="s">
        <v>175</v>
      </c>
      <c r="D27" s="12" t="s">
        <v>175</v>
      </c>
      <c r="E27" s="12" t="s">
        <v>175</v>
      </c>
      <c r="F27" s="12" t="s">
        <v>175</v>
      </c>
      <c r="G27" s="12">
        <v>160</v>
      </c>
      <c r="H27" s="12" t="s">
        <v>175</v>
      </c>
      <c r="I27" s="12" t="s">
        <v>175</v>
      </c>
      <c r="J27" s="12" t="s">
        <v>175</v>
      </c>
      <c r="K27" s="12" t="s">
        <v>175</v>
      </c>
      <c r="L27" s="33">
        <f t="shared" si="0"/>
        <v>8</v>
      </c>
      <c r="M27" s="33" t="s">
        <v>175</v>
      </c>
      <c r="N27" s="33" t="s">
        <v>175</v>
      </c>
      <c r="O27" s="33" t="s">
        <v>175</v>
      </c>
      <c r="P27" s="33" t="s">
        <v>175</v>
      </c>
    </row>
    <row r="28" spans="1:16" ht="14.5" customHeight="1">
      <c r="A28" s="52"/>
      <c r="B28" s="336" t="s">
        <v>95</v>
      </c>
      <c r="C28" s="336"/>
      <c r="D28" s="336"/>
      <c r="E28" s="336"/>
      <c r="F28" s="336"/>
      <c r="G28" s="336" t="s">
        <v>95</v>
      </c>
      <c r="H28" s="336"/>
      <c r="I28" s="336"/>
      <c r="J28" s="336"/>
      <c r="K28" s="336"/>
      <c r="L28" s="336" t="s">
        <v>115</v>
      </c>
      <c r="M28" s="336"/>
      <c r="N28" s="336"/>
      <c r="O28" s="336"/>
      <c r="P28" s="336"/>
    </row>
    <row r="29" spans="1:16" ht="14.5" customHeight="1">
      <c r="A29" s="7" t="s">
        <v>10</v>
      </c>
      <c r="B29" s="12">
        <f t="shared" ref="B29:F30" si="1">B9*100/$B9</f>
        <v>100</v>
      </c>
      <c r="C29" s="62">
        <f t="shared" si="1"/>
        <v>28.296826106392491</v>
      </c>
      <c r="D29" s="62">
        <f t="shared" si="1"/>
        <v>38.444345105051411</v>
      </c>
      <c r="E29" s="62">
        <f t="shared" si="1"/>
        <v>24.318283415288331</v>
      </c>
      <c r="F29" s="62">
        <f t="shared" si="1"/>
        <v>8.9405453732677689</v>
      </c>
      <c r="G29" s="12">
        <f t="shared" ref="G29:K30" si="2">G9*100/$G9</f>
        <v>100</v>
      </c>
      <c r="H29" s="62">
        <f t="shared" si="2"/>
        <v>26.03135313531353</v>
      </c>
      <c r="I29" s="62">
        <f t="shared" si="2"/>
        <v>37.211221122112214</v>
      </c>
      <c r="J29" s="62">
        <f t="shared" si="2"/>
        <v>27.92904290429043</v>
      </c>
      <c r="K29" s="62">
        <f t="shared" si="2"/>
        <v>8.8283828382838276</v>
      </c>
      <c r="L29" s="75" t="s">
        <v>247</v>
      </c>
      <c r="M29" s="31">
        <f t="shared" ref="M29:P30" si="3">H29-C29</f>
        <v>-2.2654729710789603</v>
      </c>
      <c r="N29" s="31">
        <f t="shared" si="3"/>
        <v>-1.2331239829391976</v>
      </c>
      <c r="O29" s="31">
        <f t="shared" si="3"/>
        <v>3.6107594890020991</v>
      </c>
      <c r="P29" s="31">
        <f t="shared" si="3"/>
        <v>-0.11216253498394124</v>
      </c>
    </row>
    <row r="30" spans="1:16" ht="14.5" customHeight="1">
      <c r="A30" s="44" t="s">
        <v>30</v>
      </c>
      <c r="B30" s="10">
        <f t="shared" si="1"/>
        <v>100</v>
      </c>
      <c r="C30" s="63">
        <f t="shared" si="1"/>
        <v>36.316806181584028</v>
      </c>
      <c r="D30" s="63">
        <f t="shared" si="1"/>
        <v>43.979394719896973</v>
      </c>
      <c r="E30" s="63">
        <f t="shared" si="1"/>
        <v>13.650998068254991</v>
      </c>
      <c r="F30" s="63">
        <f t="shared" si="1"/>
        <v>6.0528010302640052</v>
      </c>
      <c r="G30" s="10">
        <f t="shared" si="2"/>
        <v>100</v>
      </c>
      <c r="H30" s="63">
        <f t="shared" si="2"/>
        <v>32.155272305909619</v>
      </c>
      <c r="I30" s="63">
        <f t="shared" si="2"/>
        <v>41.541135573580533</v>
      </c>
      <c r="J30" s="63">
        <f t="shared" si="2"/>
        <v>18.6558516801854</v>
      </c>
      <c r="K30" s="63">
        <f t="shared" si="2"/>
        <v>7.6477404403244496</v>
      </c>
      <c r="L30" s="76" t="s">
        <v>247</v>
      </c>
      <c r="M30" s="32">
        <f t="shared" si="3"/>
        <v>-4.161533875674408</v>
      </c>
      <c r="N30" s="32">
        <f t="shared" si="3"/>
        <v>-2.4382591463164403</v>
      </c>
      <c r="O30" s="32">
        <f t="shared" si="3"/>
        <v>5.0048536119304092</v>
      </c>
      <c r="P30" s="32">
        <f t="shared" si="3"/>
        <v>1.5949394100604444</v>
      </c>
    </row>
    <row r="31" spans="1:16" ht="14.5" customHeight="1">
      <c r="A31" s="68" t="s">
        <v>11</v>
      </c>
      <c r="B31" s="12">
        <f t="shared" ref="B31:B47" si="4">B11*100/$B11</f>
        <v>100</v>
      </c>
      <c r="C31" s="62" t="s">
        <v>175</v>
      </c>
      <c r="D31" s="62" t="s">
        <v>175</v>
      </c>
      <c r="E31" s="62" t="s">
        <v>175</v>
      </c>
      <c r="F31" s="62" t="s">
        <v>175</v>
      </c>
      <c r="G31" s="12">
        <f t="shared" ref="G31:G47" si="5">G11*100/$G11</f>
        <v>100</v>
      </c>
      <c r="H31" s="62" t="s">
        <v>175</v>
      </c>
      <c r="I31" s="62" t="s">
        <v>175</v>
      </c>
      <c r="J31" s="62" t="s">
        <v>175</v>
      </c>
      <c r="K31" s="62" t="s">
        <v>175</v>
      </c>
      <c r="L31" s="75" t="s">
        <v>247</v>
      </c>
      <c r="M31" s="31" t="s">
        <v>175</v>
      </c>
      <c r="N31" s="31" t="s">
        <v>175</v>
      </c>
      <c r="O31" s="31" t="s">
        <v>175</v>
      </c>
      <c r="P31" s="31" t="s">
        <v>175</v>
      </c>
    </row>
    <row r="32" spans="1:16" ht="14.5" customHeight="1">
      <c r="A32" s="69" t="s">
        <v>12</v>
      </c>
      <c r="B32" s="10">
        <f t="shared" si="4"/>
        <v>100</v>
      </c>
      <c r="C32" s="214" t="s">
        <v>175</v>
      </c>
      <c r="D32" s="214" t="s">
        <v>175</v>
      </c>
      <c r="E32" s="214" t="s">
        <v>175</v>
      </c>
      <c r="F32" s="214" t="s">
        <v>175</v>
      </c>
      <c r="G32" s="10">
        <f t="shared" si="5"/>
        <v>100</v>
      </c>
      <c r="H32" s="214" t="s">
        <v>175</v>
      </c>
      <c r="I32" s="214" t="s">
        <v>175</v>
      </c>
      <c r="J32" s="214" t="s">
        <v>175</v>
      </c>
      <c r="K32" s="214" t="s">
        <v>175</v>
      </c>
      <c r="L32" s="76" t="s">
        <v>247</v>
      </c>
      <c r="M32" s="32" t="s">
        <v>175</v>
      </c>
      <c r="N32" s="32" t="s">
        <v>175</v>
      </c>
      <c r="O32" s="32" t="s">
        <v>175</v>
      </c>
      <c r="P32" s="32" t="s">
        <v>175</v>
      </c>
    </row>
    <row r="33" spans="1:16" ht="14.5" customHeight="1">
      <c r="A33" s="68" t="s">
        <v>13</v>
      </c>
      <c r="B33" s="12">
        <f t="shared" si="4"/>
        <v>100</v>
      </c>
      <c r="C33" s="62" t="s">
        <v>175</v>
      </c>
      <c r="D33" s="62" t="s">
        <v>175</v>
      </c>
      <c r="E33" s="62" t="s">
        <v>175</v>
      </c>
      <c r="F33" s="62" t="s">
        <v>175</v>
      </c>
      <c r="G33" s="12">
        <f t="shared" si="5"/>
        <v>100</v>
      </c>
      <c r="H33" s="62" t="s">
        <v>175</v>
      </c>
      <c r="I33" s="62" t="s">
        <v>175</v>
      </c>
      <c r="J33" s="62" t="s">
        <v>175</v>
      </c>
      <c r="K33" s="62" t="s">
        <v>175</v>
      </c>
      <c r="L33" s="75" t="s">
        <v>247</v>
      </c>
      <c r="M33" s="31" t="s">
        <v>175</v>
      </c>
      <c r="N33" s="31" t="s">
        <v>175</v>
      </c>
      <c r="O33" s="31" t="s">
        <v>175</v>
      </c>
      <c r="P33" s="31" t="s">
        <v>175</v>
      </c>
    </row>
    <row r="34" spans="1:16" ht="14.5" customHeight="1">
      <c r="A34" s="69" t="s">
        <v>14</v>
      </c>
      <c r="B34" s="10">
        <f t="shared" si="4"/>
        <v>100</v>
      </c>
      <c r="C34" s="214" t="s">
        <v>175</v>
      </c>
      <c r="D34" s="214" t="s">
        <v>175</v>
      </c>
      <c r="E34" s="214" t="s">
        <v>175</v>
      </c>
      <c r="F34" s="214" t="s">
        <v>175</v>
      </c>
      <c r="G34" s="10">
        <f t="shared" si="5"/>
        <v>100</v>
      </c>
      <c r="H34" s="214" t="s">
        <v>175</v>
      </c>
      <c r="I34" s="214" t="s">
        <v>175</v>
      </c>
      <c r="J34" s="214" t="s">
        <v>175</v>
      </c>
      <c r="K34" s="214" t="s">
        <v>175</v>
      </c>
      <c r="L34" s="76" t="s">
        <v>247</v>
      </c>
      <c r="M34" s="32" t="s">
        <v>175</v>
      </c>
      <c r="N34" s="32" t="s">
        <v>175</v>
      </c>
      <c r="O34" s="32" t="s">
        <v>175</v>
      </c>
      <c r="P34" s="32" t="s">
        <v>175</v>
      </c>
    </row>
    <row r="35" spans="1:16" ht="14.5" customHeight="1">
      <c r="A35" s="68" t="s">
        <v>15</v>
      </c>
      <c r="B35" s="12">
        <f t="shared" si="4"/>
        <v>100</v>
      </c>
      <c r="C35" s="62" t="s">
        <v>175</v>
      </c>
      <c r="D35" s="62" t="s">
        <v>175</v>
      </c>
      <c r="E35" s="62" t="s">
        <v>175</v>
      </c>
      <c r="F35" s="62" t="s">
        <v>175</v>
      </c>
      <c r="G35" s="12">
        <f t="shared" si="5"/>
        <v>100</v>
      </c>
      <c r="H35" s="62" t="s">
        <v>175</v>
      </c>
      <c r="I35" s="62" t="s">
        <v>175</v>
      </c>
      <c r="J35" s="62" t="s">
        <v>175</v>
      </c>
      <c r="K35" s="62" t="s">
        <v>175</v>
      </c>
      <c r="L35" s="75" t="s">
        <v>247</v>
      </c>
      <c r="M35" s="31" t="s">
        <v>175</v>
      </c>
      <c r="N35" s="31" t="s">
        <v>175</v>
      </c>
      <c r="O35" s="31" t="s">
        <v>175</v>
      </c>
      <c r="P35" s="31" t="s">
        <v>175</v>
      </c>
    </row>
    <row r="36" spans="1:16" ht="14.5" customHeight="1">
      <c r="A36" s="69" t="s">
        <v>16</v>
      </c>
      <c r="B36" s="10">
        <f t="shared" si="4"/>
        <v>100</v>
      </c>
      <c r="C36" s="63" t="s">
        <v>175</v>
      </c>
      <c r="D36" s="63" t="s">
        <v>175</v>
      </c>
      <c r="E36" s="63" t="s">
        <v>175</v>
      </c>
      <c r="F36" s="63" t="s">
        <v>175</v>
      </c>
      <c r="G36" s="10">
        <f t="shared" si="5"/>
        <v>100</v>
      </c>
      <c r="H36" s="63" t="s">
        <v>175</v>
      </c>
      <c r="I36" s="63" t="s">
        <v>175</v>
      </c>
      <c r="J36" s="63" t="s">
        <v>175</v>
      </c>
      <c r="K36" s="63" t="s">
        <v>175</v>
      </c>
      <c r="L36" s="76" t="s">
        <v>247</v>
      </c>
      <c r="M36" s="32" t="s">
        <v>175</v>
      </c>
      <c r="N36" s="32" t="s">
        <v>175</v>
      </c>
      <c r="O36" s="32" t="s">
        <v>175</v>
      </c>
      <c r="P36" s="32" t="s">
        <v>175</v>
      </c>
    </row>
    <row r="37" spans="1:16" ht="14.5" customHeight="1">
      <c r="A37" s="68" t="s">
        <v>17</v>
      </c>
      <c r="B37" s="12">
        <f t="shared" si="4"/>
        <v>100</v>
      </c>
      <c r="C37" s="62" t="s">
        <v>175</v>
      </c>
      <c r="D37" s="62" t="s">
        <v>175</v>
      </c>
      <c r="E37" s="62" t="s">
        <v>175</v>
      </c>
      <c r="F37" s="62" t="s">
        <v>175</v>
      </c>
      <c r="G37" s="12">
        <f t="shared" si="5"/>
        <v>100</v>
      </c>
      <c r="H37" s="62" t="s">
        <v>175</v>
      </c>
      <c r="I37" s="62" t="s">
        <v>175</v>
      </c>
      <c r="J37" s="62" t="s">
        <v>175</v>
      </c>
      <c r="K37" s="62" t="s">
        <v>175</v>
      </c>
      <c r="L37" s="75" t="s">
        <v>247</v>
      </c>
      <c r="M37" s="31" t="s">
        <v>175</v>
      </c>
      <c r="N37" s="31" t="s">
        <v>175</v>
      </c>
      <c r="O37" s="31" t="s">
        <v>175</v>
      </c>
      <c r="P37" s="31" t="s">
        <v>175</v>
      </c>
    </row>
    <row r="38" spans="1:16" ht="14.5" customHeight="1">
      <c r="A38" s="69" t="s">
        <v>18</v>
      </c>
      <c r="B38" s="10">
        <f t="shared" si="4"/>
        <v>100</v>
      </c>
      <c r="C38" s="63" t="s">
        <v>175</v>
      </c>
      <c r="D38" s="63" t="s">
        <v>175</v>
      </c>
      <c r="E38" s="63" t="s">
        <v>175</v>
      </c>
      <c r="F38" s="63" t="s">
        <v>175</v>
      </c>
      <c r="G38" s="10">
        <f t="shared" si="5"/>
        <v>100</v>
      </c>
      <c r="H38" s="63" t="s">
        <v>175</v>
      </c>
      <c r="I38" s="63" t="s">
        <v>175</v>
      </c>
      <c r="J38" s="63" t="s">
        <v>175</v>
      </c>
      <c r="K38" s="63" t="s">
        <v>175</v>
      </c>
      <c r="L38" s="76" t="s">
        <v>247</v>
      </c>
      <c r="M38" s="32" t="s">
        <v>175</v>
      </c>
      <c r="N38" s="32" t="s">
        <v>175</v>
      </c>
      <c r="O38" s="32" t="s">
        <v>175</v>
      </c>
      <c r="P38" s="32" t="s">
        <v>175</v>
      </c>
    </row>
    <row r="39" spans="1:16" ht="14.5" customHeight="1">
      <c r="A39" s="68" t="s">
        <v>19</v>
      </c>
      <c r="B39" s="12">
        <f t="shared" si="4"/>
        <v>100</v>
      </c>
      <c r="C39" s="62" t="s">
        <v>175</v>
      </c>
      <c r="D39" s="62" t="s">
        <v>175</v>
      </c>
      <c r="E39" s="62" t="s">
        <v>175</v>
      </c>
      <c r="F39" s="62" t="s">
        <v>175</v>
      </c>
      <c r="G39" s="12">
        <f t="shared" si="5"/>
        <v>100</v>
      </c>
      <c r="H39" s="62" t="s">
        <v>175</v>
      </c>
      <c r="I39" s="62" t="s">
        <v>175</v>
      </c>
      <c r="J39" s="62" t="s">
        <v>175</v>
      </c>
      <c r="K39" s="62" t="s">
        <v>175</v>
      </c>
      <c r="L39" s="75" t="s">
        <v>247</v>
      </c>
      <c r="M39" s="31" t="s">
        <v>175</v>
      </c>
      <c r="N39" s="31" t="s">
        <v>175</v>
      </c>
      <c r="O39" s="31" t="s">
        <v>175</v>
      </c>
      <c r="P39" s="31" t="s">
        <v>175</v>
      </c>
    </row>
    <row r="40" spans="1:16" ht="14.5" customHeight="1">
      <c r="A40" s="69" t="s">
        <v>20</v>
      </c>
      <c r="B40" s="10">
        <f t="shared" si="4"/>
        <v>100</v>
      </c>
      <c r="C40" s="63" t="s">
        <v>175</v>
      </c>
      <c r="D40" s="63" t="s">
        <v>175</v>
      </c>
      <c r="E40" s="63" t="s">
        <v>175</v>
      </c>
      <c r="F40" s="63" t="s">
        <v>175</v>
      </c>
      <c r="G40" s="10">
        <f t="shared" si="5"/>
        <v>100</v>
      </c>
      <c r="H40" s="63" t="s">
        <v>175</v>
      </c>
      <c r="I40" s="63" t="s">
        <v>175</v>
      </c>
      <c r="J40" s="63" t="s">
        <v>175</v>
      </c>
      <c r="K40" s="63" t="s">
        <v>175</v>
      </c>
      <c r="L40" s="76" t="s">
        <v>247</v>
      </c>
      <c r="M40" s="32" t="s">
        <v>175</v>
      </c>
      <c r="N40" s="32" t="s">
        <v>175</v>
      </c>
      <c r="O40" s="32" t="s">
        <v>175</v>
      </c>
      <c r="P40" s="32" t="s">
        <v>175</v>
      </c>
    </row>
    <row r="41" spans="1:16" ht="14.5" customHeight="1">
      <c r="A41" s="43" t="s">
        <v>31</v>
      </c>
      <c r="B41" s="12">
        <f t="shared" si="4"/>
        <v>100</v>
      </c>
      <c r="C41" s="62">
        <f>C21*100/$B21</f>
        <v>10.087719298245615</v>
      </c>
      <c r="D41" s="62">
        <f>D21*100/$B21</f>
        <v>25.87719298245614</v>
      </c>
      <c r="E41" s="62">
        <f>E21*100/$B21</f>
        <v>48.538011695906434</v>
      </c>
      <c r="F41" s="62">
        <f>F21*100/$B21</f>
        <v>15.497076023391813</v>
      </c>
      <c r="G41" s="12">
        <f t="shared" si="5"/>
        <v>100</v>
      </c>
      <c r="H41" s="62">
        <f>H21*100/$G21</f>
        <v>10.888252148997134</v>
      </c>
      <c r="I41" s="62">
        <f>I21*100/$G21</f>
        <v>26.50429799426934</v>
      </c>
      <c r="J41" s="62">
        <f>J21*100/$G21</f>
        <v>50.859598853868192</v>
      </c>
      <c r="K41" s="62">
        <f>K21*100/$G21</f>
        <v>11.74785100286533</v>
      </c>
      <c r="L41" s="75" t="s">
        <v>247</v>
      </c>
      <c r="M41" s="31">
        <f>H41-C41</f>
        <v>0.80053285075151948</v>
      </c>
      <c r="N41" s="31">
        <f>I41-D41</f>
        <v>0.62710501181319955</v>
      </c>
      <c r="O41" s="31">
        <f>J41-E41</f>
        <v>2.3215871579617584</v>
      </c>
      <c r="P41" s="31">
        <f>K41-F41</f>
        <v>-3.7492250205264828</v>
      </c>
    </row>
    <row r="42" spans="1:16" ht="14.5" customHeight="1">
      <c r="A42" s="69" t="s">
        <v>21</v>
      </c>
      <c r="B42" s="10">
        <f t="shared" si="4"/>
        <v>100</v>
      </c>
      <c r="C42" s="63" t="s">
        <v>175</v>
      </c>
      <c r="D42" s="63" t="s">
        <v>175</v>
      </c>
      <c r="E42" s="63" t="s">
        <v>175</v>
      </c>
      <c r="F42" s="63" t="s">
        <v>175</v>
      </c>
      <c r="G42" s="10">
        <f t="shared" si="5"/>
        <v>100</v>
      </c>
      <c r="H42" s="63" t="s">
        <v>175</v>
      </c>
      <c r="I42" s="63" t="s">
        <v>175</v>
      </c>
      <c r="J42" s="63" t="s">
        <v>175</v>
      </c>
      <c r="K42" s="63" t="s">
        <v>175</v>
      </c>
      <c r="L42" s="76" t="s">
        <v>247</v>
      </c>
      <c r="M42" s="32" t="s">
        <v>175</v>
      </c>
      <c r="N42" s="32" t="s">
        <v>175</v>
      </c>
      <c r="O42" s="32" t="s">
        <v>175</v>
      </c>
      <c r="P42" s="32" t="s">
        <v>175</v>
      </c>
    </row>
    <row r="43" spans="1:16" ht="14.5" customHeight="1">
      <c r="A43" s="68" t="s">
        <v>22</v>
      </c>
      <c r="B43" s="12">
        <f t="shared" si="4"/>
        <v>100</v>
      </c>
      <c r="C43" s="62" t="s">
        <v>175</v>
      </c>
      <c r="D43" s="62" t="s">
        <v>175</v>
      </c>
      <c r="E43" s="62" t="s">
        <v>175</v>
      </c>
      <c r="F43" s="62" t="s">
        <v>175</v>
      </c>
      <c r="G43" s="12">
        <f t="shared" si="5"/>
        <v>100</v>
      </c>
      <c r="H43" s="62" t="s">
        <v>175</v>
      </c>
      <c r="I43" s="62" t="s">
        <v>175</v>
      </c>
      <c r="J43" s="62" t="s">
        <v>175</v>
      </c>
      <c r="K43" s="62" t="s">
        <v>175</v>
      </c>
      <c r="L43" s="75" t="s">
        <v>247</v>
      </c>
      <c r="M43" s="31" t="s">
        <v>175</v>
      </c>
      <c r="N43" s="31" t="s">
        <v>175</v>
      </c>
      <c r="O43" s="31" t="s">
        <v>175</v>
      </c>
      <c r="P43" s="31" t="s">
        <v>175</v>
      </c>
    </row>
    <row r="44" spans="1:16" ht="14.5" customHeight="1">
      <c r="A44" s="69" t="s">
        <v>32</v>
      </c>
      <c r="B44" s="10">
        <f t="shared" si="4"/>
        <v>100</v>
      </c>
      <c r="C44" s="63" t="s">
        <v>175</v>
      </c>
      <c r="D44" s="63" t="s">
        <v>175</v>
      </c>
      <c r="E44" s="63" t="s">
        <v>175</v>
      </c>
      <c r="F44" s="63" t="s">
        <v>175</v>
      </c>
      <c r="G44" s="10">
        <f t="shared" si="5"/>
        <v>100</v>
      </c>
      <c r="H44" s="63" t="s">
        <v>175</v>
      </c>
      <c r="I44" s="63" t="s">
        <v>175</v>
      </c>
      <c r="J44" s="63" t="s">
        <v>175</v>
      </c>
      <c r="K44" s="63" t="s">
        <v>175</v>
      </c>
      <c r="L44" s="76" t="s">
        <v>247</v>
      </c>
      <c r="M44" s="32" t="s">
        <v>175</v>
      </c>
      <c r="N44" s="32" t="s">
        <v>175</v>
      </c>
      <c r="O44" s="32" t="s">
        <v>175</v>
      </c>
      <c r="P44" s="32" t="s">
        <v>175</v>
      </c>
    </row>
    <row r="45" spans="1:16" ht="14.5" customHeight="1">
      <c r="A45" s="68" t="s">
        <v>23</v>
      </c>
      <c r="B45" s="12">
        <f t="shared" si="4"/>
        <v>100</v>
      </c>
      <c r="C45" s="62" t="s">
        <v>175</v>
      </c>
      <c r="D45" s="62" t="s">
        <v>175</v>
      </c>
      <c r="E45" s="62" t="s">
        <v>175</v>
      </c>
      <c r="F45" s="62" t="s">
        <v>175</v>
      </c>
      <c r="G45" s="12">
        <f t="shared" si="5"/>
        <v>100</v>
      </c>
      <c r="H45" s="62" t="s">
        <v>175</v>
      </c>
      <c r="I45" s="62" t="s">
        <v>175</v>
      </c>
      <c r="J45" s="62" t="s">
        <v>175</v>
      </c>
      <c r="K45" s="62" t="s">
        <v>175</v>
      </c>
      <c r="L45" s="75" t="s">
        <v>247</v>
      </c>
      <c r="M45" s="31" t="s">
        <v>175</v>
      </c>
      <c r="N45" s="31" t="s">
        <v>175</v>
      </c>
      <c r="O45" s="31" t="s">
        <v>175</v>
      </c>
      <c r="P45" s="31" t="s">
        <v>175</v>
      </c>
    </row>
    <row r="46" spans="1:16" ht="14.5" customHeight="1">
      <c r="A46" s="69" t="s">
        <v>24</v>
      </c>
      <c r="B46" s="10">
        <f t="shared" si="4"/>
        <v>100</v>
      </c>
      <c r="C46" s="63" t="s">
        <v>175</v>
      </c>
      <c r="D46" s="63" t="s">
        <v>175</v>
      </c>
      <c r="E46" s="63" t="s">
        <v>175</v>
      </c>
      <c r="F46" s="63" t="s">
        <v>175</v>
      </c>
      <c r="G46" s="10">
        <f t="shared" si="5"/>
        <v>100</v>
      </c>
      <c r="H46" s="63" t="s">
        <v>175</v>
      </c>
      <c r="I46" s="63" t="s">
        <v>175</v>
      </c>
      <c r="J46" s="63" t="s">
        <v>175</v>
      </c>
      <c r="K46" s="63" t="s">
        <v>175</v>
      </c>
      <c r="L46" s="76" t="s">
        <v>247</v>
      </c>
      <c r="M46" s="32" t="s">
        <v>175</v>
      </c>
      <c r="N46" s="32" t="s">
        <v>175</v>
      </c>
      <c r="O46" s="32" t="s">
        <v>175</v>
      </c>
      <c r="P46" s="32" t="s">
        <v>175</v>
      </c>
    </row>
    <row r="47" spans="1:16" ht="14.5" customHeight="1">
      <c r="A47" s="68" t="s">
        <v>25</v>
      </c>
      <c r="B47" s="12">
        <f t="shared" si="4"/>
        <v>100</v>
      </c>
      <c r="C47" s="62" t="s">
        <v>175</v>
      </c>
      <c r="D47" s="62" t="s">
        <v>175</v>
      </c>
      <c r="E47" s="62" t="s">
        <v>175</v>
      </c>
      <c r="F47" s="62" t="s">
        <v>175</v>
      </c>
      <c r="G47" s="12">
        <f t="shared" si="5"/>
        <v>100</v>
      </c>
      <c r="H47" s="62" t="s">
        <v>175</v>
      </c>
      <c r="I47" s="62" t="s">
        <v>175</v>
      </c>
      <c r="J47" s="62" t="s">
        <v>175</v>
      </c>
      <c r="K47" s="62" t="s">
        <v>175</v>
      </c>
      <c r="L47" s="75" t="s">
        <v>247</v>
      </c>
      <c r="M47" s="31" t="s">
        <v>175</v>
      </c>
      <c r="N47" s="31" t="s">
        <v>175</v>
      </c>
      <c r="O47" s="31" t="s">
        <v>175</v>
      </c>
      <c r="P47" s="31" t="s">
        <v>175</v>
      </c>
    </row>
    <row r="48" spans="1:16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</row>
  </sheetData>
  <mergeCells count="17">
    <mergeCell ref="A48:P48"/>
    <mergeCell ref="B8:F8"/>
    <mergeCell ref="G8:K8"/>
    <mergeCell ref="L8:P8"/>
    <mergeCell ref="B28:F28"/>
    <mergeCell ref="G28:K28"/>
    <mergeCell ref="L28:P28"/>
    <mergeCell ref="A5:A7"/>
    <mergeCell ref="B5:F5"/>
    <mergeCell ref="G5:K5"/>
    <mergeCell ref="L5:P5"/>
    <mergeCell ref="B6:B7"/>
    <mergeCell ref="C6:F6"/>
    <mergeCell ref="G6:G7"/>
    <mergeCell ref="H6:K6"/>
    <mergeCell ref="L6:L7"/>
    <mergeCell ref="M6:P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S8" sqref="S8"/>
    </sheetView>
  </sheetViews>
  <sheetFormatPr baseColWidth="10" defaultColWidth="10.81640625" defaultRowHeight="11.5"/>
  <cols>
    <col min="1" max="1" width="24.54296875" style="64" customWidth="1"/>
    <col min="2" max="5" width="10.81640625" style="64"/>
    <col min="6" max="6" width="16.81640625" style="64" customWidth="1"/>
    <col min="7" max="10" width="10.81640625" style="64"/>
    <col min="11" max="11" width="16.453125" style="64" customWidth="1"/>
    <col min="12" max="15" width="10.81640625" style="64"/>
    <col min="16" max="16" width="15.7265625" style="64" customWidth="1"/>
    <col min="17" max="16384" width="10.81640625" style="64"/>
  </cols>
  <sheetData>
    <row r="1" spans="1:16" s="40" customFormat="1" ht="20.149999999999999" customHeight="1">
      <c r="A1" s="35" t="s">
        <v>0</v>
      </c>
    </row>
    <row r="2" spans="1:16" ht="14.5" customHeight="1">
      <c r="A2" s="126"/>
    </row>
    <row r="3" spans="1:16" s="4" customFormat="1" ht="14.5" customHeight="1">
      <c r="A3" s="54" t="s">
        <v>232</v>
      </c>
    </row>
    <row r="4" spans="1:16" ht="14.5" customHeight="1">
      <c r="A4" s="127"/>
    </row>
    <row r="5" spans="1:16" s="125" customFormat="1" ht="20" customHeight="1">
      <c r="A5" s="342" t="s">
        <v>29</v>
      </c>
      <c r="B5" s="342">
        <v>2011</v>
      </c>
      <c r="C5" s="342"/>
      <c r="D5" s="342"/>
      <c r="E5" s="342"/>
      <c r="F5" s="342"/>
      <c r="G5" s="342">
        <v>2015</v>
      </c>
      <c r="H5" s="342"/>
      <c r="I5" s="342"/>
      <c r="J5" s="342"/>
      <c r="K5" s="342"/>
      <c r="L5" s="342" t="s">
        <v>59</v>
      </c>
      <c r="M5" s="342"/>
      <c r="N5" s="342"/>
      <c r="O5" s="342"/>
      <c r="P5" s="342"/>
    </row>
    <row r="6" spans="1:16" s="127" customFormat="1" ht="20" customHeight="1">
      <c r="A6" s="342"/>
      <c r="B6" s="342" t="s">
        <v>2</v>
      </c>
      <c r="C6" s="342" t="s">
        <v>112</v>
      </c>
      <c r="D6" s="342"/>
      <c r="E6" s="342"/>
      <c r="F6" s="342"/>
      <c r="G6" s="342" t="s">
        <v>2</v>
      </c>
      <c r="H6" s="342" t="s">
        <v>112</v>
      </c>
      <c r="I6" s="342"/>
      <c r="J6" s="342"/>
      <c r="K6" s="342"/>
      <c r="L6" s="342" t="s">
        <v>2</v>
      </c>
      <c r="M6" s="342" t="s">
        <v>112</v>
      </c>
      <c r="N6" s="342"/>
      <c r="O6" s="342"/>
      <c r="P6" s="342"/>
    </row>
    <row r="7" spans="1:16" ht="40" customHeight="1">
      <c r="A7" s="342"/>
      <c r="B7" s="342"/>
      <c r="C7" s="96" t="s">
        <v>110</v>
      </c>
      <c r="D7" s="96" t="s">
        <v>111</v>
      </c>
      <c r="E7" s="96" t="s">
        <v>113</v>
      </c>
      <c r="F7" s="96" t="s">
        <v>114</v>
      </c>
      <c r="G7" s="342"/>
      <c r="H7" s="96" t="s">
        <v>110</v>
      </c>
      <c r="I7" s="96" t="s">
        <v>111</v>
      </c>
      <c r="J7" s="96" t="s">
        <v>113</v>
      </c>
      <c r="K7" s="96" t="s">
        <v>114</v>
      </c>
      <c r="L7" s="342"/>
      <c r="M7" s="96" t="s">
        <v>110</v>
      </c>
      <c r="N7" s="96" t="s">
        <v>111</v>
      </c>
      <c r="O7" s="96" t="s">
        <v>113</v>
      </c>
      <c r="P7" s="96" t="s">
        <v>114</v>
      </c>
    </row>
    <row r="8" spans="1:16" ht="15" customHeight="1">
      <c r="A8" s="57"/>
      <c r="B8" s="368" t="s">
        <v>5</v>
      </c>
      <c r="C8" s="368"/>
      <c r="D8" s="368"/>
      <c r="E8" s="368"/>
      <c r="F8" s="368"/>
      <c r="G8" s="368" t="s">
        <v>5</v>
      </c>
      <c r="H8" s="368"/>
      <c r="I8" s="368"/>
      <c r="J8" s="368"/>
      <c r="K8" s="368"/>
      <c r="L8" s="368" t="s">
        <v>5</v>
      </c>
      <c r="M8" s="368"/>
      <c r="N8" s="368"/>
      <c r="O8" s="368"/>
      <c r="P8" s="368"/>
    </row>
    <row r="9" spans="1:16" ht="14.5" customHeight="1">
      <c r="A9" s="7" t="s">
        <v>10</v>
      </c>
      <c r="B9" s="12">
        <f>SUM(B11:B20,B22:B27)</f>
        <v>4579</v>
      </c>
      <c r="C9" s="12">
        <f>C10+C21</f>
        <v>1736</v>
      </c>
      <c r="D9" s="12">
        <f>D10+D21</f>
        <v>1128</v>
      </c>
      <c r="E9" s="12">
        <f>E10+E21</f>
        <v>923</v>
      </c>
      <c r="F9" s="12">
        <f>F10+F21</f>
        <v>792</v>
      </c>
      <c r="G9" s="12">
        <f>SUM(G11:G20,G22:G27)</f>
        <v>4918</v>
      </c>
      <c r="H9" s="12">
        <f>H10+H21</f>
        <v>1726</v>
      </c>
      <c r="I9" s="12">
        <f>I10+I21</f>
        <v>1302</v>
      </c>
      <c r="J9" s="12">
        <f>J10+J21</f>
        <v>1191</v>
      </c>
      <c r="K9" s="12">
        <f>K10+K21</f>
        <v>699</v>
      </c>
      <c r="L9" s="33">
        <f t="shared" ref="L9:L27" si="0">G9-B9</f>
        <v>339</v>
      </c>
      <c r="M9" s="33">
        <f t="shared" ref="M9:P24" si="1">H9-C9</f>
        <v>-10</v>
      </c>
      <c r="N9" s="33">
        <f t="shared" si="1"/>
        <v>174</v>
      </c>
      <c r="O9" s="33">
        <f t="shared" si="1"/>
        <v>268</v>
      </c>
      <c r="P9" s="33">
        <f t="shared" si="1"/>
        <v>-93</v>
      </c>
    </row>
    <row r="10" spans="1:16" ht="14.5" customHeight="1">
      <c r="A10" s="44" t="s">
        <v>30</v>
      </c>
      <c r="B10" s="10">
        <f>SUM(B11:B20)</f>
        <v>2837</v>
      </c>
      <c r="C10" s="10">
        <v>1572</v>
      </c>
      <c r="D10" s="10">
        <v>767</v>
      </c>
      <c r="E10" s="10">
        <v>265</v>
      </c>
      <c r="F10" s="10">
        <v>233</v>
      </c>
      <c r="G10" s="10">
        <f>SUM(G11:G20)</f>
        <v>3063</v>
      </c>
      <c r="H10" s="10">
        <v>1498</v>
      </c>
      <c r="I10" s="10">
        <v>867</v>
      </c>
      <c r="J10" s="10">
        <v>394</v>
      </c>
      <c r="K10" s="10">
        <v>304</v>
      </c>
      <c r="L10" s="34">
        <f t="shared" si="0"/>
        <v>226</v>
      </c>
      <c r="M10" s="34">
        <f t="shared" si="1"/>
        <v>-74</v>
      </c>
      <c r="N10" s="34">
        <f t="shared" si="1"/>
        <v>100</v>
      </c>
      <c r="O10" s="34">
        <f t="shared" si="1"/>
        <v>129</v>
      </c>
      <c r="P10" s="34">
        <f t="shared" si="1"/>
        <v>71</v>
      </c>
    </row>
    <row r="11" spans="1:16" ht="14.5" customHeight="1">
      <c r="A11" s="68" t="s">
        <v>11</v>
      </c>
      <c r="B11" s="12">
        <v>172</v>
      </c>
      <c r="C11" s="172" t="s">
        <v>175</v>
      </c>
      <c r="D11" s="172" t="s">
        <v>175</v>
      </c>
      <c r="E11" s="172" t="s">
        <v>175</v>
      </c>
      <c r="F11" s="172" t="s">
        <v>175</v>
      </c>
      <c r="G11" s="12">
        <v>209</v>
      </c>
      <c r="H11" s="12" t="s">
        <v>175</v>
      </c>
      <c r="I11" s="12" t="s">
        <v>175</v>
      </c>
      <c r="J11" s="12" t="s">
        <v>175</v>
      </c>
      <c r="K11" s="12" t="s">
        <v>175</v>
      </c>
      <c r="L11" s="33">
        <f t="shared" si="0"/>
        <v>37</v>
      </c>
      <c r="M11" s="12" t="s">
        <v>175</v>
      </c>
      <c r="N11" s="12" t="s">
        <v>175</v>
      </c>
      <c r="O11" s="12" t="s">
        <v>175</v>
      </c>
      <c r="P11" s="12" t="s">
        <v>175</v>
      </c>
    </row>
    <row r="12" spans="1:16" ht="14.5" customHeight="1">
      <c r="A12" s="69" t="s">
        <v>12</v>
      </c>
      <c r="B12" s="10">
        <f t="shared" ref="B12:B19" si="2">SUM(C12:F12)</f>
        <v>232</v>
      </c>
      <c r="C12" s="10">
        <v>66</v>
      </c>
      <c r="D12" s="10">
        <v>56</v>
      </c>
      <c r="E12" s="10">
        <v>26</v>
      </c>
      <c r="F12" s="10">
        <v>84</v>
      </c>
      <c r="G12" s="10">
        <f t="shared" ref="G12:G20" si="3">SUM(H12:K12)</f>
        <v>221</v>
      </c>
      <c r="H12" s="10">
        <v>68</v>
      </c>
      <c r="I12" s="10">
        <v>43</v>
      </c>
      <c r="J12" s="10">
        <v>48</v>
      </c>
      <c r="K12" s="10">
        <v>62</v>
      </c>
      <c r="L12" s="34">
        <f t="shared" si="0"/>
        <v>-11</v>
      </c>
      <c r="M12" s="34">
        <f t="shared" si="1"/>
        <v>2</v>
      </c>
      <c r="N12" s="34">
        <f t="shared" si="1"/>
        <v>-13</v>
      </c>
      <c r="O12" s="34">
        <f t="shared" si="1"/>
        <v>22</v>
      </c>
      <c r="P12" s="34">
        <f t="shared" si="1"/>
        <v>-22</v>
      </c>
    </row>
    <row r="13" spans="1:16" ht="14.5" customHeight="1">
      <c r="A13" s="68" t="s">
        <v>13</v>
      </c>
      <c r="B13" s="12">
        <f t="shared" si="2"/>
        <v>336</v>
      </c>
      <c r="C13" s="12">
        <v>168</v>
      </c>
      <c r="D13" s="12">
        <v>87</v>
      </c>
      <c r="E13" s="12">
        <v>65</v>
      </c>
      <c r="F13" s="12">
        <v>16</v>
      </c>
      <c r="G13" s="12">
        <f t="shared" si="3"/>
        <v>373</v>
      </c>
      <c r="H13" s="12">
        <v>179</v>
      </c>
      <c r="I13" s="12">
        <v>104</v>
      </c>
      <c r="J13" s="12">
        <v>75</v>
      </c>
      <c r="K13" s="12">
        <v>15</v>
      </c>
      <c r="L13" s="33">
        <f t="shared" si="0"/>
        <v>37</v>
      </c>
      <c r="M13" s="33">
        <f t="shared" si="1"/>
        <v>11</v>
      </c>
      <c r="N13" s="33">
        <f t="shared" si="1"/>
        <v>17</v>
      </c>
      <c r="O13" s="33">
        <f t="shared" si="1"/>
        <v>10</v>
      </c>
      <c r="P13" s="33">
        <f t="shared" si="1"/>
        <v>-1</v>
      </c>
    </row>
    <row r="14" spans="1:16" ht="14.5" customHeight="1">
      <c r="A14" s="69" t="s">
        <v>14</v>
      </c>
      <c r="B14" s="10">
        <v>44</v>
      </c>
      <c r="C14" s="10" t="s">
        <v>175</v>
      </c>
      <c r="D14" s="10" t="s">
        <v>175</v>
      </c>
      <c r="E14" s="10" t="s">
        <v>175</v>
      </c>
      <c r="F14" s="10" t="s">
        <v>175</v>
      </c>
      <c r="G14" s="10">
        <v>49</v>
      </c>
      <c r="H14" s="10" t="s">
        <v>175</v>
      </c>
      <c r="I14" s="10" t="s">
        <v>175</v>
      </c>
      <c r="J14" s="10" t="s">
        <v>175</v>
      </c>
      <c r="K14" s="10" t="s">
        <v>175</v>
      </c>
      <c r="L14" s="34">
        <f t="shared" si="0"/>
        <v>5</v>
      </c>
      <c r="M14" s="170" t="s">
        <v>175</v>
      </c>
      <c r="N14" s="170" t="s">
        <v>175</v>
      </c>
      <c r="O14" s="170" t="s">
        <v>175</v>
      </c>
      <c r="P14" s="170" t="s">
        <v>175</v>
      </c>
    </row>
    <row r="15" spans="1:16" ht="14.5" customHeight="1">
      <c r="A15" s="68" t="s">
        <v>15</v>
      </c>
      <c r="B15" s="12">
        <f t="shared" si="2"/>
        <v>1236</v>
      </c>
      <c r="C15" s="12">
        <v>755</v>
      </c>
      <c r="D15" s="12">
        <v>384</v>
      </c>
      <c r="E15" s="12">
        <v>50</v>
      </c>
      <c r="F15" s="12">
        <v>47</v>
      </c>
      <c r="G15" s="12">
        <f t="shared" si="3"/>
        <v>1268</v>
      </c>
      <c r="H15" s="12">
        <v>679</v>
      </c>
      <c r="I15" s="12">
        <v>424</v>
      </c>
      <c r="J15" s="12">
        <v>77</v>
      </c>
      <c r="K15" s="12">
        <v>88</v>
      </c>
      <c r="L15" s="33">
        <f t="shared" si="0"/>
        <v>32</v>
      </c>
      <c r="M15" s="33">
        <f t="shared" si="1"/>
        <v>-76</v>
      </c>
      <c r="N15" s="33">
        <f t="shared" si="1"/>
        <v>40</v>
      </c>
      <c r="O15" s="33">
        <f t="shared" si="1"/>
        <v>27</v>
      </c>
      <c r="P15" s="33">
        <f t="shared" si="1"/>
        <v>41</v>
      </c>
    </row>
    <row r="16" spans="1:16" ht="14.5" customHeight="1">
      <c r="A16" s="69" t="s">
        <v>16</v>
      </c>
      <c r="B16" s="10">
        <f t="shared" si="2"/>
        <v>202</v>
      </c>
      <c r="C16" s="10">
        <v>103</v>
      </c>
      <c r="D16" s="10">
        <v>52</v>
      </c>
      <c r="E16" s="10">
        <v>31</v>
      </c>
      <c r="F16" s="10">
        <v>16</v>
      </c>
      <c r="G16" s="10">
        <f t="shared" si="3"/>
        <v>227</v>
      </c>
      <c r="H16" s="10">
        <v>93</v>
      </c>
      <c r="I16" s="10">
        <v>60</v>
      </c>
      <c r="J16" s="10">
        <v>42</v>
      </c>
      <c r="K16" s="10">
        <v>32</v>
      </c>
      <c r="L16" s="34">
        <f t="shared" si="0"/>
        <v>25</v>
      </c>
      <c r="M16" s="34">
        <f t="shared" si="1"/>
        <v>-10</v>
      </c>
      <c r="N16" s="34">
        <f t="shared" si="1"/>
        <v>8</v>
      </c>
      <c r="O16" s="34">
        <f t="shared" si="1"/>
        <v>11</v>
      </c>
      <c r="P16" s="34">
        <f t="shared" si="1"/>
        <v>16</v>
      </c>
    </row>
    <row r="17" spans="1:16" ht="14.5" customHeight="1">
      <c r="A17" s="68" t="s">
        <v>17</v>
      </c>
      <c r="B17" s="12">
        <f t="shared" si="2"/>
        <v>102</v>
      </c>
      <c r="C17" s="12">
        <v>51</v>
      </c>
      <c r="D17" s="12">
        <v>23</v>
      </c>
      <c r="E17" s="12">
        <v>17</v>
      </c>
      <c r="F17" s="12">
        <v>11</v>
      </c>
      <c r="G17" s="12">
        <f t="shared" si="3"/>
        <v>89</v>
      </c>
      <c r="H17" s="12">
        <v>24</v>
      </c>
      <c r="I17" s="12">
        <v>25</v>
      </c>
      <c r="J17" s="12">
        <v>24</v>
      </c>
      <c r="K17" s="12">
        <v>16</v>
      </c>
      <c r="L17" s="33">
        <f t="shared" si="0"/>
        <v>-13</v>
      </c>
      <c r="M17" s="33">
        <f t="shared" si="1"/>
        <v>-27</v>
      </c>
      <c r="N17" s="33">
        <f t="shared" si="1"/>
        <v>2</v>
      </c>
      <c r="O17" s="33">
        <f t="shared" si="1"/>
        <v>7</v>
      </c>
      <c r="P17" s="33">
        <f t="shared" si="1"/>
        <v>5</v>
      </c>
    </row>
    <row r="18" spans="1:16" ht="14.5" customHeight="1">
      <c r="A18" s="69" t="s">
        <v>18</v>
      </c>
      <c r="B18" s="10">
        <f t="shared" si="2"/>
        <v>249</v>
      </c>
      <c r="C18" s="10">
        <v>172</v>
      </c>
      <c r="D18" s="10">
        <v>44</v>
      </c>
      <c r="E18" s="10">
        <v>19</v>
      </c>
      <c r="F18" s="10">
        <v>14</v>
      </c>
      <c r="G18" s="10">
        <f t="shared" si="3"/>
        <v>287</v>
      </c>
      <c r="H18" s="10">
        <v>170</v>
      </c>
      <c r="I18" s="10">
        <v>61</v>
      </c>
      <c r="J18" s="10">
        <v>34</v>
      </c>
      <c r="K18" s="10">
        <v>22</v>
      </c>
      <c r="L18" s="34">
        <f t="shared" si="0"/>
        <v>38</v>
      </c>
      <c r="M18" s="34">
        <f t="shared" si="1"/>
        <v>-2</v>
      </c>
      <c r="N18" s="34">
        <f t="shared" si="1"/>
        <v>17</v>
      </c>
      <c r="O18" s="34">
        <f t="shared" si="1"/>
        <v>15</v>
      </c>
      <c r="P18" s="34">
        <f t="shared" si="1"/>
        <v>8</v>
      </c>
    </row>
    <row r="19" spans="1:16" ht="14.5" customHeight="1">
      <c r="A19" s="68" t="s">
        <v>19</v>
      </c>
      <c r="B19" s="12">
        <f t="shared" si="2"/>
        <v>239</v>
      </c>
      <c r="C19" s="12">
        <v>134</v>
      </c>
      <c r="D19" s="12">
        <v>50</v>
      </c>
      <c r="E19" s="12">
        <v>19</v>
      </c>
      <c r="F19" s="12">
        <v>36</v>
      </c>
      <c r="G19" s="12">
        <f t="shared" si="3"/>
        <v>307</v>
      </c>
      <c r="H19" s="12">
        <v>151</v>
      </c>
      <c r="I19" s="12">
        <v>70</v>
      </c>
      <c r="J19" s="12">
        <v>29</v>
      </c>
      <c r="K19" s="12">
        <v>57</v>
      </c>
      <c r="L19" s="33">
        <f t="shared" si="0"/>
        <v>68</v>
      </c>
      <c r="M19" s="33">
        <f t="shared" si="1"/>
        <v>17</v>
      </c>
      <c r="N19" s="33">
        <f t="shared" si="1"/>
        <v>20</v>
      </c>
      <c r="O19" s="33">
        <f t="shared" si="1"/>
        <v>10</v>
      </c>
      <c r="P19" s="33">
        <f t="shared" si="1"/>
        <v>21</v>
      </c>
    </row>
    <row r="20" spans="1:16" ht="14.5" customHeight="1">
      <c r="A20" s="69" t="s">
        <v>20</v>
      </c>
      <c r="B20" s="10">
        <v>25</v>
      </c>
      <c r="C20" s="10" t="s">
        <v>175</v>
      </c>
      <c r="D20" s="10" t="s">
        <v>175</v>
      </c>
      <c r="E20" s="10" t="s">
        <v>175</v>
      </c>
      <c r="F20" s="10" t="s">
        <v>175</v>
      </c>
      <c r="G20" s="10">
        <f t="shared" si="3"/>
        <v>33</v>
      </c>
      <c r="H20" s="10">
        <v>21</v>
      </c>
      <c r="I20" s="10">
        <v>8</v>
      </c>
      <c r="J20" s="10">
        <v>4</v>
      </c>
      <c r="K20" s="10">
        <v>0</v>
      </c>
      <c r="L20" s="170">
        <f t="shared" si="0"/>
        <v>8</v>
      </c>
      <c r="M20" s="170" t="s">
        <v>175</v>
      </c>
      <c r="N20" s="170" t="s">
        <v>175</v>
      </c>
      <c r="O20" s="170" t="s">
        <v>175</v>
      </c>
      <c r="P20" s="170" t="s">
        <v>175</v>
      </c>
    </row>
    <row r="21" spans="1:16" ht="14.5" customHeight="1">
      <c r="A21" s="43" t="s">
        <v>31</v>
      </c>
      <c r="B21" s="12">
        <f>SUM(B22:B27)</f>
        <v>1742</v>
      </c>
      <c r="C21" s="12">
        <f t="shared" ref="C21:K21" si="4">SUM(C22:C27)</f>
        <v>164</v>
      </c>
      <c r="D21" s="12">
        <f t="shared" si="4"/>
        <v>361</v>
      </c>
      <c r="E21" s="12">
        <f t="shared" si="4"/>
        <v>658</v>
      </c>
      <c r="F21" s="12">
        <f t="shared" si="4"/>
        <v>559</v>
      </c>
      <c r="G21" s="12">
        <f t="shared" si="4"/>
        <v>1855</v>
      </c>
      <c r="H21" s="12">
        <f t="shared" si="4"/>
        <v>228</v>
      </c>
      <c r="I21" s="12">
        <f t="shared" si="4"/>
        <v>435</v>
      </c>
      <c r="J21" s="12">
        <f t="shared" si="4"/>
        <v>797</v>
      </c>
      <c r="K21" s="12">
        <f t="shared" si="4"/>
        <v>395</v>
      </c>
      <c r="L21" s="33">
        <f t="shared" si="0"/>
        <v>113</v>
      </c>
      <c r="M21" s="33">
        <f t="shared" si="1"/>
        <v>64</v>
      </c>
      <c r="N21" s="33">
        <f t="shared" si="1"/>
        <v>74</v>
      </c>
      <c r="O21" s="33">
        <f t="shared" si="1"/>
        <v>139</v>
      </c>
      <c r="P21" s="33">
        <f t="shared" si="1"/>
        <v>-164</v>
      </c>
    </row>
    <row r="22" spans="1:16" ht="14.5" customHeight="1">
      <c r="A22" s="69" t="s">
        <v>21</v>
      </c>
      <c r="B22" s="10">
        <f t="shared" ref="B22:B27" si="5">SUM(C22:F22)</f>
        <v>441</v>
      </c>
      <c r="C22" s="10">
        <v>0</v>
      </c>
      <c r="D22" s="10">
        <v>0</v>
      </c>
      <c r="E22" s="10">
        <v>0</v>
      </c>
      <c r="F22" s="10">
        <v>441</v>
      </c>
      <c r="G22" s="10">
        <f t="shared" ref="G22:G27" si="6">SUM(H22:K22)</f>
        <v>489</v>
      </c>
      <c r="H22" s="10">
        <v>88</v>
      </c>
      <c r="I22" s="10">
        <v>70</v>
      </c>
      <c r="J22" s="10">
        <v>128</v>
      </c>
      <c r="K22" s="10">
        <v>203</v>
      </c>
      <c r="L22" s="170">
        <f t="shared" si="0"/>
        <v>48</v>
      </c>
      <c r="M22" s="170">
        <f t="shared" si="1"/>
        <v>88</v>
      </c>
      <c r="N22" s="170">
        <f t="shared" si="1"/>
        <v>70</v>
      </c>
      <c r="O22" s="170">
        <f t="shared" si="1"/>
        <v>128</v>
      </c>
      <c r="P22" s="170">
        <f t="shared" si="1"/>
        <v>-238</v>
      </c>
    </row>
    <row r="23" spans="1:16" ht="14.5" customHeight="1">
      <c r="A23" s="68" t="s">
        <v>22</v>
      </c>
      <c r="B23" s="12">
        <f t="shared" si="5"/>
        <v>146</v>
      </c>
      <c r="C23" s="12">
        <v>9</v>
      </c>
      <c r="D23" s="12">
        <v>35</v>
      </c>
      <c r="E23" s="12">
        <v>79</v>
      </c>
      <c r="F23" s="12">
        <v>23</v>
      </c>
      <c r="G23" s="12">
        <f t="shared" si="6"/>
        <v>194</v>
      </c>
      <c r="H23" s="12">
        <v>16</v>
      </c>
      <c r="I23" s="12">
        <v>41</v>
      </c>
      <c r="J23" s="12">
        <v>82</v>
      </c>
      <c r="K23" s="12">
        <v>55</v>
      </c>
      <c r="L23" s="33">
        <f t="shared" si="0"/>
        <v>48</v>
      </c>
      <c r="M23" s="33">
        <f t="shared" si="1"/>
        <v>7</v>
      </c>
      <c r="N23" s="33">
        <f t="shared" si="1"/>
        <v>6</v>
      </c>
      <c r="O23" s="33">
        <f t="shared" si="1"/>
        <v>3</v>
      </c>
      <c r="P23" s="33">
        <f t="shared" si="1"/>
        <v>32</v>
      </c>
    </row>
    <row r="24" spans="1:16" ht="14.5" customHeight="1">
      <c r="A24" s="69" t="s">
        <v>32</v>
      </c>
      <c r="B24" s="10">
        <f t="shared" si="5"/>
        <v>247</v>
      </c>
      <c r="C24" s="10">
        <v>34</v>
      </c>
      <c r="D24" s="10">
        <v>57</v>
      </c>
      <c r="E24" s="10">
        <v>133</v>
      </c>
      <c r="F24" s="10">
        <v>23</v>
      </c>
      <c r="G24" s="10">
        <f t="shared" si="6"/>
        <v>259</v>
      </c>
      <c r="H24" s="10">
        <v>25</v>
      </c>
      <c r="I24" s="10">
        <v>52</v>
      </c>
      <c r="J24" s="10">
        <v>151</v>
      </c>
      <c r="K24" s="10">
        <v>31</v>
      </c>
      <c r="L24" s="34">
        <f t="shared" si="0"/>
        <v>12</v>
      </c>
      <c r="M24" s="170">
        <f t="shared" si="1"/>
        <v>-9</v>
      </c>
      <c r="N24" s="170">
        <f t="shared" si="1"/>
        <v>-5</v>
      </c>
      <c r="O24" s="170">
        <f t="shared" si="1"/>
        <v>18</v>
      </c>
      <c r="P24" s="170">
        <f t="shared" si="1"/>
        <v>8</v>
      </c>
    </row>
    <row r="25" spans="1:16" ht="14.5" customHeight="1">
      <c r="A25" s="68" t="s">
        <v>23</v>
      </c>
      <c r="B25" s="12">
        <f t="shared" si="5"/>
        <v>472</v>
      </c>
      <c r="C25" s="12">
        <v>47</v>
      </c>
      <c r="D25" s="12">
        <v>132</v>
      </c>
      <c r="E25" s="12">
        <v>267</v>
      </c>
      <c r="F25" s="12">
        <v>26</v>
      </c>
      <c r="G25" s="12">
        <f t="shared" si="6"/>
        <v>494</v>
      </c>
      <c r="H25" s="12">
        <v>43</v>
      </c>
      <c r="I25" s="12">
        <v>126</v>
      </c>
      <c r="J25" s="12">
        <v>279</v>
      </c>
      <c r="K25" s="12">
        <v>46</v>
      </c>
      <c r="L25" s="33">
        <f t="shared" si="0"/>
        <v>22</v>
      </c>
      <c r="M25" s="33">
        <f t="shared" ref="M25:P27" si="7">H25-C25</f>
        <v>-4</v>
      </c>
      <c r="N25" s="33">
        <f t="shared" si="7"/>
        <v>-6</v>
      </c>
      <c r="O25" s="33">
        <f t="shared" si="7"/>
        <v>12</v>
      </c>
      <c r="P25" s="33">
        <f t="shared" si="7"/>
        <v>20</v>
      </c>
    </row>
    <row r="26" spans="1:16" ht="14.5" customHeight="1">
      <c r="A26" s="69" t="s">
        <v>24</v>
      </c>
      <c r="B26" s="10">
        <f t="shared" si="5"/>
        <v>220</v>
      </c>
      <c r="C26" s="10">
        <v>18</v>
      </c>
      <c r="D26" s="10">
        <v>74</v>
      </c>
      <c r="E26" s="10">
        <v>94</v>
      </c>
      <c r="F26" s="10">
        <v>34</v>
      </c>
      <c r="G26" s="10">
        <f t="shared" si="6"/>
        <v>211</v>
      </c>
      <c r="H26" s="10">
        <v>23</v>
      </c>
      <c r="I26" s="10">
        <v>73</v>
      </c>
      <c r="J26" s="10">
        <v>73</v>
      </c>
      <c r="K26" s="10">
        <v>42</v>
      </c>
      <c r="L26" s="34">
        <f t="shared" si="0"/>
        <v>-9</v>
      </c>
      <c r="M26" s="34">
        <f t="shared" si="7"/>
        <v>5</v>
      </c>
      <c r="N26" s="34">
        <f t="shared" si="7"/>
        <v>-1</v>
      </c>
      <c r="O26" s="34">
        <f t="shared" si="7"/>
        <v>-21</v>
      </c>
      <c r="P26" s="34">
        <f t="shared" si="7"/>
        <v>8</v>
      </c>
    </row>
    <row r="27" spans="1:16" ht="14.5" customHeight="1">
      <c r="A27" s="68" t="s">
        <v>25</v>
      </c>
      <c r="B27" s="12">
        <f t="shared" si="5"/>
        <v>216</v>
      </c>
      <c r="C27" s="12">
        <v>56</v>
      </c>
      <c r="D27" s="12">
        <v>63</v>
      </c>
      <c r="E27" s="12">
        <v>85</v>
      </c>
      <c r="F27" s="12">
        <v>12</v>
      </c>
      <c r="G27" s="12">
        <f t="shared" si="6"/>
        <v>208</v>
      </c>
      <c r="H27" s="12">
        <v>33</v>
      </c>
      <c r="I27" s="12">
        <v>73</v>
      </c>
      <c r="J27" s="12">
        <v>84</v>
      </c>
      <c r="K27" s="12">
        <v>18</v>
      </c>
      <c r="L27" s="33">
        <f t="shared" si="0"/>
        <v>-8</v>
      </c>
      <c r="M27" s="33">
        <f t="shared" si="7"/>
        <v>-23</v>
      </c>
      <c r="N27" s="33">
        <f t="shared" si="7"/>
        <v>10</v>
      </c>
      <c r="O27" s="33">
        <f t="shared" si="7"/>
        <v>-1</v>
      </c>
      <c r="P27" s="33">
        <f t="shared" si="7"/>
        <v>6</v>
      </c>
    </row>
    <row r="28" spans="1:16" ht="14.5" customHeight="1">
      <c r="A28" s="52"/>
      <c r="B28" s="336" t="s">
        <v>95</v>
      </c>
      <c r="C28" s="336"/>
      <c r="D28" s="336"/>
      <c r="E28" s="336"/>
      <c r="F28" s="336"/>
      <c r="G28" s="336" t="s">
        <v>95</v>
      </c>
      <c r="H28" s="336"/>
      <c r="I28" s="336"/>
      <c r="J28" s="336"/>
      <c r="K28" s="336"/>
      <c r="L28" s="336" t="s">
        <v>115</v>
      </c>
      <c r="M28" s="336"/>
      <c r="N28" s="336"/>
      <c r="O28" s="336"/>
      <c r="P28" s="336"/>
    </row>
    <row r="29" spans="1:16" ht="14.5" customHeight="1">
      <c r="A29" s="7" t="s">
        <v>10</v>
      </c>
      <c r="B29" s="12">
        <f>B9*100/$B9</f>
        <v>100</v>
      </c>
      <c r="C29" s="62">
        <f>C9*100/$B9</f>
        <v>37.91220790565626</v>
      </c>
      <c r="D29" s="62">
        <f>D9*100/$B9</f>
        <v>24.63419960690107</v>
      </c>
      <c r="E29" s="62">
        <f>E9*100/$B9</f>
        <v>20.157239571958943</v>
      </c>
      <c r="F29" s="62">
        <f>F9*100/$B9</f>
        <v>17.29635291548373</v>
      </c>
      <c r="G29" s="12">
        <f>G9*100/$G9</f>
        <v>100</v>
      </c>
      <c r="H29" s="62">
        <f>H9*100/$G9</f>
        <v>35.095567303782026</v>
      </c>
      <c r="I29" s="62">
        <f>I9*100/$G9</f>
        <v>26.474176494509962</v>
      </c>
      <c r="J29" s="62">
        <f>J9*100/$G9</f>
        <v>24.217161447742985</v>
      </c>
      <c r="K29" s="62">
        <f>K9*100/$G9</f>
        <v>14.213094753965027</v>
      </c>
      <c r="L29" s="75" t="s">
        <v>247</v>
      </c>
      <c r="M29" s="31">
        <f>H29-C29</f>
        <v>-2.8166406018742336</v>
      </c>
      <c r="N29" s="31">
        <f t="shared" ref="N29:P44" si="8">I29-D29</f>
        <v>1.8399768876088913</v>
      </c>
      <c r="O29" s="31">
        <f t="shared" si="8"/>
        <v>4.0599218757840418</v>
      </c>
      <c r="P29" s="31">
        <f t="shared" si="8"/>
        <v>-3.0832581615187031</v>
      </c>
    </row>
    <row r="30" spans="1:16" ht="14.5" customHeight="1">
      <c r="A30" s="44" t="s">
        <v>30</v>
      </c>
      <c r="B30" s="10">
        <f t="shared" ref="B30:F45" si="9">B10*100/$B10</f>
        <v>100</v>
      </c>
      <c r="C30" s="63">
        <f t="shared" si="9"/>
        <v>55.410645047585476</v>
      </c>
      <c r="D30" s="63">
        <f t="shared" si="9"/>
        <v>27.035600986958055</v>
      </c>
      <c r="E30" s="63">
        <f t="shared" si="9"/>
        <v>9.3408530137469157</v>
      </c>
      <c r="F30" s="63">
        <f t="shared" si="9"/>
        <v>8.2129009517095515</v>
      </c>
      <c r="G30" s="10">
        <f t="shared" ref="G30:K45" si="10">G10*100/$G10</f>
        <v>100</v>
      </c>
      <c r="H30" s="63">
        <f t="shared" si="10"/>
        <v>48.906301012079659</v>
      </c>
      <c r="I30" s="63">
        <f>I10*100/$G10</f>
        <v>28.305582761998043</v>
      </c>
      <c r="J30" s="63">
        <f t="shared" si="10"/>
        <v>12.863206007182502</v>
      </c>
      <c r="K30" s="63">
        <f t="shared" si="10"/>
        <v>9.9249102187397984</v>
      </c>
      <c r="L30" s="76" t="s">
        <v>247</v>
      </c>
      <c r="M30" s="32">
        <f>H30-C30</f>
        <v>-6.5043440355058166</v>
      </c>
      <c r="N30" s="32">
        <f t="shared" si="8"/>
        <v>1.2699817750399873</v>
      </c>
      <c r="O30" s="32">
        <f t="shared" si="8"/>
        <v>3.5223529934355859</v>
      </c>
      <c r="P30" s="32">
        <f t="shared" si="8"/>
        <v>1.7120092670302469</v>
      </c>
    </row>
    <row r="31" spans="1:16" ht="14.5" customHeight="1">
      <c r="A31" s="68" t="s">
        <v>11</v>
      </c>
      <c r="B31" s="12">
        <f>B11*100/$B11</f>
        <v>100</v>
      </c>
      <c r="C31" s="62" t="s">
        <v>175</v>
      </c>
      <c r="D31" s="62" t="s">
        <v>175</v>
      </c>
      <c r="E31" s="62" t="s">
        <v>175</v>
      </c>
      <c r="F31" s="62" t="s">
        <v>175</v>
      </c>
      <c r="G31" s="12">
        <f t="shared" si="10"/>
        <v>100</v>
      </c>
      <c r="H31" s="62" t="s">
        <v>175</v>
      </c>
      <c r="I31" s="62" t="s">
        <v>175</v>
      </c>
      <c r="J31" s="62" t="s">
        <v>175</v>
      </c>
      <c r="K31" s="62" t="s">
        <v>175</v>
      </c>
      <c r="L31" s="75" t="s">
        <v>247</v>
      </c>
      <c r="M31" s="31" t="s">
        <v>175</v>
      </c>
      <c r="N31" s="31" t="s">
        <v>175</v>
      </c>
      <c r="O31" s="31" t="s">
        <v>175</v>
      </c>
      <c r="P31" s="31" t="s">
        <v>175</v>
      </c>
    </row>
    <row r="32" spans="1:16" ht="14.5" customHeight="1">
      <c r="A32" s="69" t="s">
        <v>12</v>
      </c>
      <c r="B32" s="10">
        <f t="shared" si="9"/>
        <v>100</v>
      </c>
      <c r="C32" s="214">
        <f t="shared" si="9"/>
        <v>28.448275862068964</v>
      </c>
      <c r="D32" s="214">
        <f t="shared" si="9"/>
        <v>24.137931034482758</v>
      </c>
      <c r="E32" s="214">
        <f t="shared" si="9"/>
        <v>11.206896551724139</v>
      </c>
      <c r="F32" s="214">
        <f t="shared" si="9"/>
        <v>36.206896551724135</v>
      </c>
      <c r="G32" s="10">
        <f t="shared" si="10"/>
        <v>100</v>
      </c>
      <c r="H32" s="214">
        <f t="shared" si="10"/>
        <v>30.76923076923077</v>
      </c>
      <c r="I32" s="214">
        <f>I12*100/$G12</f>
        <v>19.457013574660632</v>
      </c>
      <c r="J32" s="214">
        <f t="shared" si="10"/>
        <v>21.719457013574662</v>
      </c>
      <c r="K32" s="214">
        <f t="shared" si="10"/>
        <v>28.054298642533936</v>
      </c>
      <c r="L32" s="76" t="s">
        <v>247</v>
      </c>
      <c r="M32" s="32">
        <f>H32-C32</f>
        <v>2.3209549071618056</v>
      </c>
      <c r="N32" s="32">
        <f t="shared" si="8"/>
        <v>-4.6809174598221261</v>
      </c>
      <c r="O32" s="32">
        <f t="shared" si="8"/>
        <v>10.512560461850523</v>
      </c>
      <c r="P32" s="32">
        <f t="shared" si="8"/>
        <v>-8.1525979091901988</v>
      </c>
    </row>
    <row r="33" spans="1:16" ht="14.5" customHeight="1">
      <c r="A33" s="68" t="s">
        <v>13</v>
      </c>
      <c r="B33" s="12">
        <f t="shared" si="9"/>
        <v>100</v>
      </c>
      <c r="C33" s="62">
        <f t="shared" si="9"/>
        <v>50</v>
      </c>
      <c r="D33" s="62">
        <f t="shared" si="9"/>
        <v>25.892857142857142</v>
      </c>
      <c r="E33" s="62">
        <f t="shared" si="9"/>
        <v>19.345238095238095</v>
      </c>
      <c r="F33" s="62">
        <f t="shared" si="9"/>
        <v>4.7619047619047619</v>
      </c>
      <c r="G33" s="12">
        <f t="shared" si="10"/>
        <v>100</v>
      </c>
      <c r="H33" s="62">
        <f t="shared" si="10"/>
        <v>47.989276139410187</v>
      </c>
      <c r="I33" s="62">
        <f>I13*100/$G13</f>
        <v>27.882037533512065</v>
      </c>
      <c r="J33" s="62">
        <f t="shared" si="10"/>
        <v>20.107238605898122</v>
      </c>
      <c r="K33" s="62">
        <f t="shared" si="10"/>
        <v>4.0214477211796247</v>
      </c>
      <c r="L33" s="75" t="s">
        <v>247</v>
      </c>
      <c r="M33" s="31">
        <f>H33-C33</f>
        <v>-2.0107238605898132</v>
      </c>
      <c r="N33" s="31">
        <f t="shared" si="8"/>
        <v>1.9891803906549228</v>
      </c>
      <c r="O33" s="31">
        <f t="shared" si="8"/>
        <v>0.76200051066002672</v>
      </c>
      <c r="P33" s="31">
        <f t="shared" si="8"/>
        <v>-0.74045704072513718</v>
      </c>
    </row>
    <row r="34" spans="1:16" ht="14.5" customHeight="1">
      <c r="A34" s="69" t="s">
        <v>14</v>
      </c>
      <c r="B34" s="10">
        <f t="shared" si="9"/>
        <v>100</v>
      </c>
      <c r="C34" s="214" t="s">
        <v>175</v>
      </c>
      <c r="D34" s="214" t="s">
        <v>175</v>
      </c>
      <c r="E34" s="214" t="s">
        <v>175</v>
      </c>
      <c r="F34" s="214" t="s">
        <v>175</v>
      </c>
      <c r="G34" s="10">
        <f t="shared" si="10"/>
        <v>100</v>
      </c>
      <c r="H34" s="214" t="s">
        <v>175</v>
      </c>
      <c r="I34" s="214" t="s">
        <v>175</v>
      </c>
      <c r="J34" s="214" t="s">
        <v>175</v>
      </c>
      <c r="K34" s="214" t="s">
        <v>175</v>
      </c>
      <c r="L34" s="76" t="s">
        <v>247</v>
      </c>
      <c r="M34" s="32" t="s">
        <v>175</v>
      </c>
      <c r="N34" s="32" t="s">
        <v>175</v>
      </c>
      <c r="O34" s="32" t="s">
        <v>175</v>
      </c>
      <c r="P34" s="32" t="s">
        <v>175</v>
      </c>
    </row>
    <row r="35" spans="1:16" ht="14.5" customHeight="1">
      <c r="A35" s="68" t="s">
        <v>15</v>
      </c>
      <c r="B35" s="12">
        <f t="shared" si="9"/>
        <v>100</v>
      </c>
      <c r="C35" s="62">
        <f t="shared" si="9"/>
        <v>61.08414239482201</v>
      </c>
      <c r="D35" s="62">
        <f t="shared" si="9"/>
        <v>31.067961165048544</v>
      </c>
      <c r="E35" s="62">
        <f t="shared" si="9"/>
        <v>4.0453074433656955</v>
      </c>
      <c r="F35" s="62">
        <f t="shared" si="9"/>
        <v>3.8025889967637538</v>
      </c>
      <c r="G35" s="12">
        <f t="shared" si="10"/>
        <v>100</v>
      </c>
      <c r="H35" s="62">
        <f t="shared" si="10"/>
        <v>53.548895899053626</v>
      </c>
      <c r="I35" s="62">
        <f t="shared" ref="I35:I44" si="11">I15*100/$G15</f>
        <v>33.438485804416402</v>
      </c>
      <c r="J35" s="62">
        <f t="shared" si="10"/>
        <v>6.072555205047319</v>
      </c>
      <c r="K35" s="62">
        <f t="shared" si="10"/>
        <v>6.9400630914826502</v>
      </c>
      <c r="L35" s="75" t="s">
        <v>247</v>
      </c>
      <c r="M35" s="31">
        <f>H35-C35</f>
        <v>-7.5352464957683836</v>
      </c>
      <c r="N35" s="31">
        <f t="shared" si="8"/>
        <v>2.3705246393678578</v>
      </c>
      <c r="O35" s="31">
        <f t="shared" si="8"/>
        <v>2.0272477616816236</v>
      </c>
      <c r="P35" s="31">
        <f t="shared" si="8"/>
        <v>3.1374740947188964</v>
      </c>
    </row>
    <row r="36" spans="1:16" ht="14.5" customHeight="1">
      <c r="A36" s="69" t="s">
        <v>16</v>
      </c>
      <c r="B36" s="10">
        <f t="shared" si="9"/>
        <v>100</v>
      </c>
      <c r="C36" s="63">
        <f t="shared" si="9"/>
        <v>50.990099009900987</v>
      </c>
      <c r="D36" s="63">
        <f t="shared" si="9"/>
        <v>25.742574257425744</v>
      </c>
      <c r="E36" s="63">
        <f t="shared" si="9"/>
        <v>15.346534653465346</v>
      </c>
      <c r="F36" s="63">
        <f t="shared" si="9"/>
        <v>7.9207920792079207</v>
      </c>
      <c r="G36" s="10">
        <f t="shared" si="10"/>
        <v>100</v>
      </c>
      <c r="H36" s="63">
        <f t="shared" si="10"/>
        <v>40.969162995594715</v>
      </c>
      <c r="I36" s="63">
        <f t="shared" si="11"/>
        <v>26.431718061674008</v>
      </c>
      <c r="J36" s="63">
        <f t="shared" si="10"/>
        <v>18.502202643171806</v>
      </c>
      <c r="K36" s="63">
        <f t="shared" si="10"/>
        <v>14.096916299559471</v>
      </c>
      <c r="L36" s="76" t="s">
        <v>247</v>
      </c>
      <c r="M36" s="32">
        <f>H36-C36</f>
        <v>-10.020936014306272</v>
      </c>
      <c r="N36" s="32">
        <f t="shared" si="8"/>
        <v>0.68914380424826405</v>
      </c>
      <c r="O36" s="32">
        <f t="shared" si="8"/>
        <v>3.1556679897064601</v>
      </c>
      <c r="P36" s="32">
        <f t="shared" si="8"/>
        <v>6.1761242203515501</v>
      </c>
    </row>
    <row r="37" spans="1:16" ht="14.5" customHeight="1">
      <c r="A37" s="68" t="s">
        <v>17</v>
      </c>
      <c r="B37" s="12">
        <f t="shared" si="9"/>
        <v>100</v>
      </c>
      <c r="C37" s="62">
        <f t="shared" si="9"/>
        <v>50</v>
      </c>
      <c r="D37" s="62">
        <f t="shared" si="9"/>
        <v>22.549019607843139</v>
      </c>
      <c r="E37" s="62">
        <f t="shared" si="9"/>
        <v>16.666666666666668</v>
      </c>
      <c r="F37" s="62">
        <f t="shared" si="9"/>
        <v>10.784313725490197</v>
      </c>
      <c r="G37" s="12">
        <f t="shared" si="10"/>
        <v>100</v>
      </c>
      <c r="H37" s="62">
        <f t="shared" si="10"/>
        <v>26.966292134831459</v>
      </c>
      <c r="I37" s="62">
        <f t="shared" si="11"/>
        <v>28.089887640449437</v>
      </c>
      <c r="J37" s="62">
        <f t="shared" si="10"/>
        <v>26.966292134831459</v>
      </c>
      <c r="K37" s="62">
        <f t="shared" si="10"/>
        <v>17.977528089887642</v>
      </c>
      <c r="L37" s="75" t="s">
        <v>247</v>
      </c>
      <c r="M37" s="31">
        <f>H37-C37</f>
        <v>-23.033707865168541</v>
      </c>
      <c r="N37" s="31">
        <f t="shared" si="8"/>
        <v>5.5408680326062978</v>
      </c>
      <c r="O37" s="31">
        <f t="shared" si="8"/>
        <v>10.299625468164791</v>
      </c>
      <c r="P37" s="31">
        <f t="shared" si="8"/>
        <v>7.1932143643974449</v>
      </c>
    </row>
    <row r="38" spans="1:16" ht="14.5" customHeight="1">
      <c r="A38" s="69" t="s">
        <v>18</v>
      </c>
      <c r="B38" s="10">
        <f t="shared" si="9"/>
        <v>100</v>
      </c>
      <c r="C38" s="63">
        <f t="shared" si="9"/>
        <v>69.07630522088354</v>
      </c>
      <c r="D38" s="63">
        <f t="shared" si="9"/>
        <v>17.670682730923694</v>
      </c>
      <c r="E38" s="63">
        <f t="shared" si="9"/>
        <v>7.6305220883534135</v>
      </c>
      <c r="F38" s="63">
        <f t="shared" si="9"/>
        <v>5.6224899598393572</v>
      </c>
      <c r="G38" s="10">
        <f t="shared" si="10"/>
        <v>100</v>
      </c>
      <c r="H38" s="63">
        <f t="shared" si="10"/>
        <v>59.233449477351918</v>
      </c>
      <c r="I38" s="63">
        <f t="shared" si="11"/>
        <v>21.254355400696863</v>
      </c>
      <c r="J38" s="63">
        <f t="shared" si="10"/>
        <v>11.846689895470384</v>
      </c>
      <c r="K38" s="63">
        <f t="shared" si="10"/>
        <v>7.6655052264808363</v>
      </c>
      <c r="L38" s="76" t="s">
        <v>247</v>
      </c>
      <c r="M38" s="32">
        <f>H38-C38</f>
        <v>-9.8428557435316222</v>
      </c>
      <c r="N38" s="32">
        <f t="shared" si="8"/>
        <v>3.5836726697731685</v>
      </c>
      <c r="O38" s="32">
        <f t="shared" si="8"/>
        <v>4.2161678071169701</v>
      </c>
      <c r="P38" s="32">
        <f t="shared" si="8"/>
        <v>2.0430152666414791</v>
      </c>
    </row>
    <row r="39" spans="1:16" ht="14.5" customHeight="1">
      <c r="A39" s="68" t="s">
        <v>19</v>
      </c>
      <c r="B39" s="12">
        <f t="shared" si="9"/>
        <v>100</v>
      </c>
      <c r="C39" s="62">
        <f t="shared" si="9"/>
        <v>56.06694560669456</v>
      </c>
      <c r="D39" s="62">
        <f t="shared" si="9"/>
        <v>20.92050209205021</v>
      </c>
      <c r="E39" s="62">
        <f t="shared" si="9"/>
        <v>7.9497907949790791</v>
      </c>
      <c r="F39" s="62">
        <f t="shared" si="9"/>
        <v>15.06276150627615</v>
      </c>
      <c r="G39" s="12">
        <f t="shared" si="10"/>
        <v>100</v>
      </c>
      <c r="H39" s="62">
        <f t="shared" si="10"/>
        <v>49.185667752442995</v>
      </c>
      <c r="I39" s="62">
        <f t="shared" si="11"/>
        <v>22.801302931596091</v>
      </c>
      <c r="J39" s="62">
        <f t="shared" si="10"/>
        <v>9.4462540716612384</v>
      </c>
      <c r="K39" s="62">
        <f t="shared" si="10"/>
        <v>18.566775244299674</v>
      </c>
      <c r="L39" s="75" t="s">
        <v>247</v>
      </c>
      <c r="M39" s="31">
        <f>H39-C39</f>
        <v>-6.8812778542515645</v>
      </c>
      <c r="N39" s="31">
        <f t="shared" si="8"/>
        <v>1.8808008395458806</v>
      </c>
      <c r="O39" s="31">
        <f t="shared" si="8"/>
        <v>1.4964632766821593</v>
      </c>
      <c r="P39" s="31">
        <f t="shared" si="8"/>
        <v>3.5040137380235237</v>
      </c>
    </row>
    <row r="40" spans="1:16" ht="14.5" customHeight="1">
      <c r="A40" s="69" t="s">
        <v>20</v>
      </c>
      <c r="B40" s="10">
        <f t="shared" si="9"/>
        <v>100</v>
      </c>
      <c r="C40" s="63" t="s">
        <v>175</v>
      </c>
      <c r="D40" s="63" t="s">
        <v>175</v>
      </c>
      <c r="E40" s="63" t="s">
        <v>175</v>
      </c>
      <c r="F40" s="63" t="s">
        <v>175</v>
      </c>
      <c r="G40" s="10">
        <f t="shared" si="10"/>
        <v>100</v>
      </c>
      <c r="H40" s="63">
        <f t="shared" si="10"/>
        <v>63.636363636363633</v>
      </c>
      <c r="I40" s="63">
        <f t="shared" si="11"/>
        <v>24.242424242424242</v>
      </c>
      <c r="J40" s="63">
        <f t="shared" si="10"/>
        <v>12.121212121212121</v>
      </c>
      <c r="K40" s="63">
        <f t="shared" si="10"/>
        <v>0</v>
      </c>
      <c r="L40" s="76" t="s">
        <v>247</v>
      </c>
      <c r="M40" s="32" t="s">
        <v>175</v>
      </c>
      <c r="N40" s="32" t="s">
        <v>175</v>
      </c>
      <c r="O40" s="32" t="s">
        <v>175</v>
      </c>
      <c r="P40" s="32" t="s">
        <v>175</v>
      </c>
    </row>
    <row r="41" spans="1:16" ht="14.5" customHeight="1">
      <c r="A41" s="43" t="s">
        <v>31</v>
      </c>
      <c r="B41" s="12">
        <f t="shared" si="9"/>
        <v>100</v>
      </c>
      <c r="C41" s="62">
        <f t="shared" si="9"/>
        <v>9.4144661308840405</v>
      </c>
      <c r="D41" s="62">
        <f t="shared" si="9"/>
        <v>20.723306544202067</v>
      </c>
      <c r="E41" s="62">
        <f t="shared" si="9"/>
        <v>37.772675086107924</v>
      </c>
      <c r="F41" s="62">
        <f t="shared" si="9"/>
        <v>32.089552238805972</v>
      </c>
      <c r="G41" s="12">
        <f t="shared" si="10"/>
        <v>100</v>
      </c>
      <c r="H41" s="62">
        <f t="shared" si="10"/>
        <v>12.2911051212938</v>
      </c>
      <c r="I41" s="62">
        <f t="shared" si="11"/>
        <v>23.450134770889488</v>
      </c>
      <c r="J41" s="62">
        <f t="shared" si="10"/>
        <v>42.964959568733157</v>
      </c>
      <c r="K41" s="62">
        <f t="shared" si="10"/>
        <v>21.293800539083559</v>
      </c>
      <c r="L41" s="75" t="s">
        <v>247</v>
      </c>
      <c r="M41" s="31">
        <f t="shared" ref="M41:M47" si="12">H41-C41</f>
        <v>2.8766389904097593</v>
      </c>
      <c r="N41" s="31">
        <f t="shared" si="8"/>
        <v>2.7268282266874202</v>
      </c>
      <c r="O41" s="31">
        <f t="shared" si="8"/>
        <v>5.192284482625233</v>
      </c>
      <c r="P41" s="31">
        <f t="shared" si="8"/>
        <v>-10.795751699722413</v>
      </c>
    </row>
    <row r="42" spans="1:16" ht="14.5" customHeight="1">
      <c r="A42" s="69" t="s">
        <v>21</v>
      </c>
      <c r="B42" s="10">
        <f t="shared" si="9"/>
        <v>100</v>
      </c>
      <c r="C42" s="63">
        <f t="shared" si="9"/>
        <v>0</v>
      </c>
      <c r="D42" s="63">
        <f t="shared" si="9"/>
        <v>0</v>
      </c>
      <c r="E42" s="63">
        <f t="shared" si="9"/>
        <v>0</v>
      </c>
      <c r="F42" s="63">
        <f t="shared" si="9"/>
        <v>100</v>
      </c>
      <c r="G42" s="10">
        <f t="shared" si="10"/>
        <v>100</v>
      </c>
      <c r="H42" s="63">
        <f t="shared" si="10"/>
        <v>17.995910020449898</v>
      </c>
      <c r="I42" s="63">
        <f t="shared" si="11"/>
        <v>14.314928425357873</v>
      </c>
      <c r="J42" s="63">
        <f t="shared" si="10"/>
        <v>26.175869120654397</v>
      </c>
      <c r="K42" s="63">
        <f t="shared" si="10"/>
        <v>41.513292433537835</v>
      </c>
      <c r="L42" s="76" t="s">
        <v>247</v>
      </c>
      <c r="M42" s="32">
        <f t="shared" si="12"/>
        <v>17.995910020449898</v>
      </c>
      <c r="N42" s="32">
        <f t="shared" si="8"/>
        <v>14.314928425357873</v>
      </c>
      <c r="O42" s="32">
        <f t="shared" si="8"/>
        <v>26.175869120654397</v>
      </c>
      <c r="P42" s="32">
        <f t="shared" si="8"/>
        <v>-58.486707566462165</v>
      </c>
    </row>
    <row r="43" spans="1:16" ht="14.5" customHeight="1">
      <c r="A43" s="68" t="s">
        <v>22</v>
      </c>
      <c r="B43" s="12">
        <f t="shared" si="9"/>
        <v>100</v>
      </c>
      <c r="C43" s="62">
        <f t="shared" si="9"/>
        <v>6.1643835616438354</v>
      </c>
      <c r="D43" s="62">
        <f t="shared" si="9"/>
        <v>23.972602739726028</v>
      </c>
      <c r="E43" s="62">
        <f t="shared" si="9"/>
        <v>54.109589041095887</v>
      </c>
      <c r="F43" s="62">
        <f t="shared" si="9"/>
        <v>15.753424657534246</v>
      </c>
      <c r="G43" s="12">
        <f t="shared" si="10"/>
        <v>100</v>
      </c>
      <c r="H43" s="62">
        <f t="shared" si="10"/>
        <v>8.2474226804123703</v>
      </c>
      <c r="I43" s="62">
        <f t="shared" si="11"/>
        <v>21.134020618556701</v>
      </c>
      <c r="J43" s="62">
        <f t="shared" si="10"/>
        <v>42.268041237113401</v>
      </c>
      <c r="K43" s="62">
        <f t="shared" si="10"/>
        <v>28.350515463917525</v>
      </c>
      <c r="L43" s="75" t="s">
        <v>247</v>
      </c>
      <c r="M43" s="31">
        <f t="shared" si="12"/>
        <v>2.0830391187685349</v>
      </c>
      <c r="N43" s="31">
        <f t="shared" si="8"/>
        <v>-2.8385821211693276</v>
      </c>
      <c r="O43" s="31">
        <f t="shared" si="8"/>
        <v>-11.841547803982486</v>
      </c>
      <c r="P43" s="31">
        <f t="shared" si="8"/>
        <v>12.597090806383278</v>
      </c>
    </row>
    <row r="44" spans="1:16" ht="14.5" customHeight="1">
      <c r="A44" s="69" t="s">
        <v>32</v>
      </c>
      <c r="B44" s="10">
        <f t="shared" si="9"/>
        <v>100</v>
      </c>
      <c r="C44" s="63">
        <f t="shared" si="9"/>
        <v>13.765182186234817</v>
      </c>
      <c r="D44" s="63">
        <f t="shared" si="9"/>
        <v>23.076923076923077</v>
      </c>
      <c r="E44" s="63">
        <f t="shared" si="9"/>
        <v>53.846153846153847</v>
      </c>
      <c r="F44" s="63">
        <f t="shared" si="9"/>
        <v>9.3117408906882595</v>
      </c>
      <c r="G44" s="10">
        <f t="shared" si="10"/>
        <v>100</v>
      </c>
      <c r="H44" s="63">
        <f t="shared" si="10"/>
        <v>9.6525096525096519</v>
      </c>
      <c r="I44" s="63">
        <f t="shared" si="11"/>
        <v>20.077220077220076</v>
      </c>
      <c r="J44" s="63">
        <f t="shared" si="10"/>
        <v>58.301158301158303</v>
      </c>
      <c r="K44" s="63">
        <f t="shared" si="10"/>
        <v>11.969111969111969</v>
      </c>
      <c r="L44" s="76" t="s">
        <v>247</v>
      </c>
      <c r="M44" s="32">
        <f t="shared" si="12"/>
        <v>-4.1126725337251653</v>
      </c>
      <c r="N44" s="32">
        <f t="shared" si="8"/>
        <v>-2.9997029997030005</v>
      </c>
      <c r="O44" s="32">
        <f t="shared" si="8"/>
        <v>4.4550044550044561</v>
      </c>
      <c r="P44" s="32">
        <f t="shared" si="8"/>
        <v>2.6573710784237097</v>
      </c>
    </row>
    <row r="45" spans="1:16" ht="14.5" customHeight="1">
      <c r="A45" s="68" t="s">
        <v>23</v>
      </c>
      <c r="B45" s="12">
        <f t="shared" si="9"/>
        <v>100</v>
      </c>
      <c r="C45" s="62">
        <f t="shared" si="9"/>
        <v>9.9576271186440675</v>
      </c>
      <c r="D45" s="62">
        <f t="shared" si="9"/>
        <v>27.966101694915253</v>
      </c>
      <c r="E45" s="62">
        <f t="shared" si="9"/>
        <v>56.567796610169495</v>
      </c>
      <c r="F45" s="62">
        <f t="shared" si="9"/>
        <v>5.5084745762711869</v>
      </c>
      <c r="G45" s="12">
        <f t="shared" si="10"/>
        <v>100</v>
      </c>
      <c r="H45" s="62">
        <f t="shared" si="10"/>
        <v>8.7044534412955468</v>
      </c>
      <c r="I45" s="62">
        <f t="shared" si="10"/>
        <v>25.506072874493928</v>
      </c>
      <c r="J45" s="62">
        <f t="shared" si="10"/>
        <v>56.477732793522264</v>
      </c>
      <c r="K45" s="62">
        <f t="shared" si="10"/>
        <v>9.3117408906882595</v>
      </c>
      <c r="L45" s="75" t="s">
        <v>247</v>
      </c>
      <c r="M45" s="31">
        <f t="shared" si="12"/>
        <v>-1.2531736773485207</v>
      </c>
      <c r="N45" s="31">
        <f t="shared" ref="N45:P47" si="13">I45-D45</f>
        <v>-2.460028820421325</v>
      </c>
      <c r="O45" s="31">
        <f t="shared" si="13"/>
        <v>-9.006381664723051E-2</v>
      </c>
      <c r="P45" s="31">
        <f t="shared" si="13"/>
        <v>3.8032663144170726</v>
      </c>
    </row>
    <row r="46" spans="1:16" ht="14.5" customHeight="1">
      <c r="A46" s="69" t="s">
        <v>24</v>
      </c>
      <c r="B46" s="10">
        <f t="shared" ref="B46:F47" si="14">B26*100/$B26</f>
        <v>100</v>
      </c>
      <c r="C46" s="63">
        <f t="shared" si="14"/>
        <v>8.1818181818181817</v>
      </c>
      <c r="D46" s="63">
        <f t="shared" si="14"/>
        <v>33.636363636363633</v>
      </c>
      <c r="E46" s="63">
        <f t="shared" si="14"/>
        <v>42.727272727272727</v>
      </c>
      <c r="F46" s="63">
        <f t="shared" si="14"/>
        <v>15.454545454545455</v>
      </c>
      <c r="G46" s="10">
        <f t="shared" ref="G46:K47" si="15">G26*100/$G26</f>
        <v>100</v>
      </c>
      <c r="H46" s="63">
        <f t="shared" si="15"/>
        <v>10.900473933649289</v>
      </c>
      <c r="I46" s="63">
        <f t="shared" si="15"/>
        <v>34.597156398104268</v>
      </c>
      <c r="J46" s="63">
        <f t="shared" si="15"/>
        <v>34.597156398104268</v>
      </c>
      <c r="K46" s="63">
        <f t="shared" si="15"/>
        <v>19.90521327014218</v>
      </c>
      <c r="L46" s="76" t="s">
        <v>247</v>
      </c>
      <c r="M46" s="32">
        <f t="shared" si="12"/>
        <v>2.7186557518311076</v>
      </c>
      <c r="N46" s="32">
        <f t="shared" si="13"/>
        <v>0.96079276174063466</v>
      </c>
      <c r="O46" s="32">
        <f t="shared" si="13"/>
        <v>-8.1301163291684588</v>
      </c>
      <c r="P46" s="32">
        <f t="shared" si="13"/>
        <v>4.4506678155967254</v>
      </c>
    </row>
    <row r="47" spans="1:16" ht="14.5" customHeight="1">
      <c r="A47" s="68" t="s">
        <v>25</v>
      </c>
      <c r="B47" s="12">
        <f t="shared" si="14"/>
        <v>100</v>
      </c>
      <c r="C47" s="62">
        <f t="shared" si="14"/>
        <v>25.925925925925927</v>
      </c>
      <c r="D47" s="62">
        <f t="shared" si="14"/>
        <v>29.166666666666668</v>
      </c>
      <c r="E47" s="62">
        <f t="shared" si="14"/>
        <v>39.351851851851855</v>
      </c>
      <c r="F47" s="62">
        <f t="shared" si="14"/>
        <v>5.5555555555555554</v>
      </c>
      <c r="G47" s="12">
        <f t="shared" si="15"/>
        <v>100</v>
      </c>
      <c r="H47" s="62">
        <f t="shared" si="15"/>
        <v>15.865384615384615</v>
      </c>
      <c r="I47" s="62">
        <f t="shared" si="15"/>
        <v>35.096153846153847</v>
      </c>
      <c r="J47" s="62">
        <f t="shared" si="15"/>
        <v>40.384615384615387</v>
      </c>
      <c r="K47" s="62">
        <f t="shared" si="15"/>
        <v>8.6538461538461533</v>
      </c>
      <c r="L47" s="75" t="s">
        <v>247</v>
      </c>
      <c r="M47" s="31">
        <f t="shared" si="12"/>
        <v>-10.060541310541312</v>
      </c>
      <c r="N47" s="31">
        <f t="shared" si="13"/>
        <v>5.9294871794871788</v>
      </c>
      <c r="O47" s="31">
        <f t="shared" si="13"/>
        <v>1.0327635327635321</v>
      </c>
      <c r="P47" s="31">
        <f t="shared" si="13"/>
        <v>3.0982905982905979</v>
      </c>
    </row>
    <row r="48" spans="1:16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</row>
  </sheetData>
  <mergeCells count="17">
    <mergeCell ref="A48:P48"/>
    <mergeCell ref="B8:F8"/>
    <mergeCell ref="G8:K8"/>
    <mergeCell ref="L8:P8"/>
    <mergeCell ref="B28:F28"/>
    <mergeCell ref="G28:K28"/>
    <mergeCell ref="L28:P28"/>
    <mergeCell ref="A5:A7"/>
    <mergeCell ref="B5:F5"/>
    <mergeCell ref="G5:K5"/>
    <mergeCell ref="L5:P5"/>
    <mergeCell ref="B6:B7"/>
    <mergeCell ref="C6:F6"/>
    <mergeCell ref="G6:G7"/>
    <mergeCell ref="H6:K6"/>
    <mergeCell ref="L6:L7"/>
    <mergeCell ref="M6:P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A4" sqref="A4"/>
    </sheetView>
  </sheetViews>
  <sheetFormatPr baseColWidth="10" defaultColWidth="10.81640625" defaultRowHeight="11.5"/>
  <cols>
    <col min="1" max="1" width="24.54296875" style="64" customWidth="1"/>
    <col min="2" max="5" width="10.81640625" style="64"/>
    <col min="6" max="6" width="16.81640625" style="64" customWidth="1"/>
    <col min="7" max="10" width="10.81640625" style="64"/>
    <col min="11" max="11" width="16.453125" style="64" customWidth="1"/>
    <col min="12" max="15" width="10.81640625" style="64"/>
    <col min="16" max="16" width="15.7265625" style="64" customWidth="1"/>
    <col min="17" max="16384" width="10.81640625" style="64"/>
  </cols>
  <sheetData>
    <row r="1" spans="1:16" s="40" customFormat="1" ht="20.149999999999999" customHeight="1">
      <c r="A1" s="35" t="s">
        <v>0</v>
      </c>
    </row>
    <row r="2" spans="1:16" ht="14.5" customHeight="1">
      <c r="A2" s="126"/>
    </row>
    <row r="3" spans="1:16" s="4" customFormat="1" ht="14.5" customHeight="1">
      <c r="A3" s="54" t="s">
        <v>211</v>
      </c>
    </row>
    <row r="4" spans="1:16" ht="14.5" customHeight="1">
      <c r="A4" s="127"/>
    </row>
    <row r="5" spans="1:16" s="125" customFormat="1" ht="20" customHeight="1">
      <c r="A5" s="342" t="s">
        <v>29</v>
      </c>
      <c r="B5" s="342">
        <v>2011</v>
      </c>
      <c r="C5" s="342"/>
      <c r="D5" s="342"/>
      <c r="E5" s="342"/>
      <c r="F5" s="342"/>
      <c r="G5" s="342">
        <v>2015</v>
      </c>
      <c r="H5" s="342"/>
      <c r="I5" s="342"/>
      <c r="J5" s="342"/>
      <c r="K5" s="342"/>
      <c r="L5" s="342" t="s">
        <v>59</v>
      </c>
      <c r="M5" s="342"/>
      <c r="N5" s="342"/>
      <c r="O5" s="342"/>
      <c r="P5" s="342"/>
    </row>
    <row r="6" spans="1:16" s="127" customFormat="1" ht="20" customHeight="1">
      <c r="A6" s="342"/>
      <c r="B6" s="342" t="s">
        <v>2</v>
      </c>
      <c r="C6" s="342" t="s">
        <v>112</v>
      </c>
      <c r="D6" s="342"/>
      <c r="E6" s="342"/>
      <c r="F6" s="342"/>
      <c r="G6" s="342" t="s">
        <v>2</v>
      </c>
      <c r="H6" s="342" t="s">
        <v>112</v>
      </c>
      <c r="I6" s="342"/>
      <c r="J6" s="342"/>
      <c r="K6" s="342"/>
      <c r="L6" s="342" t="s">
        <v>2</v>
      </c>
      <c r="M6" s="342" t="s">
        <v>112</v>
      </c>
      <c r="N6" s="342"/>
      <c r="O6" s="342"/>
      <c r="P6" s="342"/>
    </row>
    <row r="7" spans="1:16" ht="40" customHeight="1">
      <c r="A7" s="342"/>
      <c r="B7" s="342"/>
      <c r="C7" s="96" t="s">
        <v>110</v>
      </c>
      <c r="D7" s="96" t="s">
        <v>111</v>
      </c>
      <c r="E7" s="96" t="s">
        <v>113</v>
      </c>
      <c r="F7" s="96" t="s">
        <v>114</v>
      </c>
      <c r="G7" s="342"/>
      <c r="H7" s="96" t="s">
        <v>110</v>
      </c>
      <c r="I7" s="96" t="s">
        <v>111</v>
      </c>
      <c r="J7" s="96" t="s">
        <v>113</v>
      </c>
      <c r="K7" s="96" t="s">
        <v>114</v>
      </c>
      <c r="L7" s="342"/>
      <c r="M7" s="96" t="s">
        <v>110</v>
      </c>
      <c r="N7" s="96" t="s">
        <v>111</v>
      </c>
      <c r="O7" s="96" t="s">
        <v>113</v>
      </c>
      <c r="P7" s="96" t="s">
        <v>114</v>
      </c>
    </row>
    <row r="8" spans="1:16" ht="15" customHeight="1">
      <c r="A8" s="57"/>
      <c r="B8" s="368" t="s">
        <v>5</v>
      </c>
      <c r="C8" s="368"/>
      <c r="D8" s="368"/>
      <c r="E8" s="368"/>
      <c r="F8" s="368"/>
      <c r="G8" s="368" t="s">
        <v>5</v>
      </c>
      <c r="H8" s="368"/>
      <c r="I8" s="368"/>
      <c r="J8" s="368"/>
      <c r="K8" s="368"/>
      <c r="L8" s="368" t="s">
        <v>5</v>
      </c>
      <c r="M8" s="368"/>
      <c r="N8" s="368"/>
      <c r="O8" s="368"/>
      <c r="P8" s="368"/>
    </row>
    <row r="9" spans="1:16" ht="14.5" customHeight="1">
      <c r="A9" s="7" t="s">
        <v>10</v>
      </c>
      <c r="B9" s="12">
        <f>SUM(B11:B20,B22:B27)</f>
        <v>1302</v>
      </c>
      <c r="C9" s="12">
        <f>C10+C21</f>
        <v>389</v>
      </c>
      <c r="D9" s="12">
        <f>D10+D21</f>
        <v>469</v>
      </c>
      <c r="E9" s="12">
        <f>E10+E21</f>
        <v>366</v>
      </c>
      <c r="F9" s="12">
        <f>F10+F21</f>
        <v>78</v>
      </c>
      <c r="G9" s="12">
        <f>SUM(G11:G20,G22:G27)</f>
        <v>1446</v>
      </c>
      <c r="H9" s="12">
        <f>H10+H21</f>
        <v>379</v>
      </c>
      <c r="I9" s="12">
        <f>I10+I21</f>
        <v>539</v>
      </c>
      <c r="J9" s="12">
        <f>J10+J21</f>
        <v>426</v>
      </c>
      <c r="K9" s="12">
        <f>K10+K21</f>
        <v>102</v>
      </c>
      <c r="L9" s="33">
        <f>G9-B9</f>
        <v>144</v>
      </c>
      <c r="M9" s="33">
        <f>H9-C9</f>
        <v>-10</v>
      </c>
      <c r="N9" s="33">
        <f>I9-D9</f>
        <v>70</v>
      </c>
      <c r="O9" s="33">
        <f>J9-E9</f>
        <v>60</v>
      </c>
      <c r="P9" s="33">
        <f>K9-F9</f>
        <v>24</v>
      </c>
    </row>
    <row r="10" spans="1:16" ht="14.5" customHeight="1">
      <c r="A10" s="44" t="s">
        <v>30</v>
      </c>
      <c r="B10" s="10">
        <f>SUM(B11:B20)</f>
        <v>926</v>
      </c>
      <c r="C10" s="10">
        <v>330</v>
      </c>
      <c r="D10" s="10">
        <v>364</v>
      </c>
      <c r="E10" s="10">
        <v>184</v>
      </c>
      <c r="F10" s="10">
        <v>48</v>
      </c>
      <c r="G10" s="10">
        <f>SUM(G11:G20)</f>
        <v>1045</v>
      </c>
      <c r="H10" s="10">
        <v>335</v>
      </c>
      <c r="I10" s="10">
        <v>410</v>
      </c>
      <c r="J10" s="10">
        <v>235</v>
      </c>
      <c r="K10" s="10">
        <v>65</v>
      </c>
      <c r="L10" s="34">
        <f t="shared" ref="L10:L27" si="0">G10-B10</f>
        <v>119</v>
      </c>
      <c r="M10" s="34">
        <f>H10-C10</f>
        <v>5</v>
      </c>
      <c r="N10" s="34">
        <f>I10-D10</f>
        <v>46</v>
      </c>
      <c r="O10" s="34">
        <f>J10-E10</f>
        <v>51</v>
      </c>
      <c r="P10" s="34">
        <f>K10-F10</f>
        <v>17</v>
      </c>
    </row>
    <row r="11" spans="1:16" ht="14.5" customHeight="1">
      <c r="A11" s="68" t="s">
        <v>11</v>
      </c>
      <c r="B11" s="12">
        <v>77</v>
      </c>
      <c r="C11" s="172" t="s">
        <v>175</v>
      </c>
      <c r="D11" s="172" t="s">
        <v>175</v>
      </c>
      <c r="E11" s="172" t="s">
        <v>175</v>
      </c>
      <c r="F11" s="172" t="s">
        <v>175</v>
      </c>
      <c r="G11" s="12">
        <v>86</v>
      </c>
      <c r="H11" s="12" t="s">
        <v>175</v>
      </c>
      <c r="I11" s="12" t="s">
        <v>175</v>
      </c>
      <c r="J11" s="12" t="s">
        <v>175</v>
      </c>
      <c r="K11" s="12" t="s">
        <v>175</v>
      </c>
      <c r="L11" s="33">
        <f t="shared" si="0"/>
        <v>9</v>
      </c>
      <c r="M11" s="33" t="s">
        <v>175</v>
      </c>
      <c r="N11" s="33" t="s">
        <v>175</v>
      </c>
      <c r="O11" s="33" t="s">
        <v>175</v>
      </c>
      <c r="P11" s="33" t="s">
        <v>175</v>
      </c>
    </row>
    <row r="12" spans="1:16" ht="14.5" customHeight="1">
      <c r="A12" s="69" t="s">
        <v>12</v>
      </c>
      <c r="B12" s="10">
        <v>39</v>
      </c>
      <c r="C12" s="10" t="s">
        <v>175</v>
      </c>
      <c r="D12" s="10" t="s">
        <v>175</v>
      </c>
      <c r="E12" s="10" t="s">
        <v>175</v>
      </c>
      <c r="F12" s="10" t="s">
        <v>175</v>
      </c>
      <c r="G12" s="10">
        <v>34</v>
      </c>
      <c r="H12" s="10" t="s">
        <v>175</v>
      </c>
      <c r="I12" s="10" t="s">
        <v>175</v>
      </c>
      <c r="J12" s="10" t="s">
        <v>175</v>
      </c>
      <c r="K12" s="10" t="s">
        <v>175</v>
      </c>
      <c r="L12" s="34">
        <f t="shared" si="0"/>
        <v>-5</v>
      </c>
      <c r="M12" s="34" t="s">
        <v>175</v>
      </c>
      <c r="N12" s="34" t="s">
        <v>175</v>
      </c>
      <c r="O12" s="34" t="s">
        <v>175</v>
      </c>
      <c r="P12" s="34" t="s">
        <v>175</v>
      </c>
    </row>
    <row r="13" spans="1:16" ht="14.5" customHeight="1">
      <c r="A13" s="68" t="s">
        <v>13</v>
      </c>
      <c r="B13" s="12">
        <v>336</v>
      </c>
      <c r="C13" s="12" t="s">
        <v>175</v>
      </c>
      <c r="D13" s="12" t="s">
        <v>175</v>
      </c>
      <c r="E13" s="12" t="s">
        <v>175</v>
      </c>
      <c r="F13" s="12" t="s">
        <v>175</v>
      </c>
      <c r="G13" s="12">
        <v>368</v>
      </c>
      <c r="H13" s="12" t="s">
        <v>175</v>
      </c>
      <c r="I13" s="12" t="s">
        <v>175</v>
      </c>
      <c r="J13" s="12" t="s">
        <v>175</v>
      </c>
      <c r="K13" s="12" t="s">
        <v>175</v>
      </c>
      <c r="L13" s="33">
        <f t="shared" si="0"/>
        <v>32</v>
      </c>
      <c r="M13" s="33" t="s">
        <v>175</v>
      </c>
      <c r="N13" s="33" t="s">
        <v>175</v>
      </c>
      <c r="O13" s="33" t="s">
        <v>175</v>
      </c>
      <c r="P13" s="33" t="s">
        <v>175</v>
      </c>
    </row>
    <row r="14" spans="1:16" ht="14.5" customHeight="1">
      <c r="A14" s="69" t="s">
        <v>14</v>
      </c>
      <c r="B14" s="10">
        <v>9</v>
      </c>
      <c r="C14" s="10" t="s">
        <v>175</v>
      </c>
      <c r="D14" s="10" t="s">
        <v>175</v>
      </c>
      <c r="E14" s="10" t="s">
        <v>175</v>
      </c>
      <c r="F14" s="10" t="s">
        <v>175</v>
      </c>
      <c r="G14" s="10">
        <v>12</v>
      </c>
      <c r="H14" s="10" t="s">
        <v>175</v>
      </c>
      <c r="I14" s="10" t="s">
        <v>175</v>
      </c>
      <c r="J14" s="10" t="s">
        <v>175</v>
      </c>
      <c r="K14" s="10" t="s">
        <v>175</v>
      </c>
      <c r="L14" s="34">
        <f t="shared" si="0"/>
        <v>3</v>
      </c>
      <c r="M14" s="170" t="s">
        <v>175</v>
      </c>
      <c r="N14" s="170" t="s">
        <v>175</v>
      </c>
      <c r="O14" s="170" t="s">
        <v>175</v>
      </c>
      <c r="P14" s="170" t="s">
        <v>175</v>
      </c>
    </row>
    <row r="15" spans="1:16" ht="14.5" customHeight="1">
      <c r="A15" s="68" t="s">
        <v>15</v>
      </c>
      <c r="B15" s="12">
        <v>296</v>
      </c>
      <c r="C15" s="12" t="s">
        <v>175</v>
      </c>
      <c r="D15" s="12" t="s">
        <v>175</v>
      </c>
      <c r="E15" s="12" t="s">
        <v>175</v>
      </c>
      <c r="F15" s="12" t="s">
        <v>175</v>
      </c>
      <c r="G15" s="12">
        <v>335</v>
      </c>
      <c r="H15" s="12" t="s">
        <v>175</v>
      </c>
      <c r="I15" s="12" t="s">
        <v>175</v>
      </c>
      <c r="J15" s="12" t="s">
        <v>175</v>
      </c>
      <c r="K15" s="12" t="s">
        <v>175</v>
      </c>
      <c r="L15" s="33">
        <f t="shared" si="0"/>
        <v>39</v>
      </c>
      <c r="M15" s="33" t="s">
        <v>175</v>
      </c>
      <c r="N15" s="33" t="s">
        <v>175</v>
      </c>
      <c r="O15" s="33" t="s">
        <v>175</v>
      </c>
      <c r="P15" s="33" t="s">
        <v>175</v>
      </c>
    </row>
    <row r="16" spans="1:16" ht="14.5" customHeight="1">
      <c r="A16" s="69" t="s">
        <v>16</v>
      </c>
      <c r="B16" s="10">
        <v>26</v>
      </c>
      <c r="C16" s="10" t="s">
        <v>175</v>
      </c>
      <c r="D16" s="10" t="s">
        <v>175</v>
      </c>
      <c r="E16" s="10" t="s">
        <v>175</v>
      </c>
      <c r="F16" s="10" t="s">
        <v>175</v>
      </c>
      <c r="G16" s="10">
        <v>29</v>
      </c>
      <c r="H16" s="10" t="s">
        <v>175</v>
      </c>
      <c r="I16" s="10" t="s">
        <v>175</v>
      </c>
      <c r="J16" s="10" t="s">
        <v>175</v>
      </c>
      <c r="K16" s="10" t="s">
        <v>175</v>
      </c>
      <c r="L16" s="34">
        <f t="shared" si="0"/>
        <v>3</v>
      </c>
      <c r="M16" s="34" t="s">
        <v>175</v>
      </c>
      <c r="N16" s="34" t="s">
        <v>175</v>
      </c>
      <c r="O16" s="34" t="s">
        <v>175</v>
      </c>
      <c r="P16" s="34" t="s">
        <v>175</v>
      </c>
    </row>
    <row r="17" spans="1:16" ht="14.5" customHeight="1">
      <c r="A17" s="68" t="s">
        <v>17</v>
      </c>
      <c r="B17" s="12">
        <v>7</v>
      </c>
      <c r="C17" s="12" t="s">
        <v>175</v>
      </c>
      <c r="D17" s="12" t="s">
        <v>175</v>
      </c>
      <c r="E17" s="12" t="s">
        <v>175</v>
      </c>
      <c r="F17" s="12" t="s">
        <v>175</v>
      </c>
      <c r="G17" s="12">
        <v>7</v>
      </c>
      <c r="H17" s="12" t="s">
        <v>175</v>
      </c>
      <c r="I17" s="12" t="s">
        <v>175</v>
      </c>
      <c r="J17" s="12" t="s">
        <v>175</v>
      </c>
      <c r="K17" s="12" t="s">
        <v>175</v>
      </c>
      <c r="L17" s="33">
        <f t="shared" si="0"/>
        <v>0</v>
      </c>
      <c r="M17" s="33" t="s">
        <v>175</v>
      </c>
      <c r="N17" s="33" t="s">
        <v>175</v>
      </c>
      <c r="O17" s="33" t="s">
        <v>175</v>
      </c>
      <c r="P17" s="33" t="s">
        <v>175</v>
      </c>
    </row>
    <row r="18" spans="1:16" ht="14.5" customHeight="1">
      <c r="A18" s="69" t="s">
        <v>18</v>
      </c>
      <c r="B18" s="10">
        <v>10</v>
      </c>
      <c r="C18" s="10" t="s">
        <v>175</v>
      </c>
      <c r="D18" s="10" t="s">
        <v>175</v>
      </c>
      <c r="E18" s="10" t="s">
        <v>175</v>
      </c>
      <c r="F18" s="10" t="s">
        <v>175</v>
      </c>
      <c r="G18" s="10">
        <v>14</v>
      </c>
      <c r="H18" s="10" t="s">
        <v>175</v>
      </c>
      <c r="I18" s="10" t="s">
        <v>175</v>
      </c>
      <c r="J18" s="10" t="s">
        <v>175</v>
      </c>
      <c r="K18" s="10" t="s">
        <v>175</v>
      </c>
      <c r="L18" s="34">
        <f t="shared" si="0"/>
        <v>4</v>
      </c>
      <c r="M18" s="34" t="s">
        <v>175</v>
      </c>
      <c r="N18" s="34" t="s">
        <v>175</v>
      </c>
      <c r="O18" s="34" t="s">
        <v>175</v>
      </c>
      <c r="P18" s="34" t="s">
        <v>175</v>
      </c>
    </row>
    <row r="19" spans="1:16" ht="14.5" customHeight="1">
      <c r="A19" s="68" t="s">
        <v>19</v>
      </c>
      <c r="B19" s="12">
        <v>126</v>
      </c>
      <c r="C19" s="12" t="s">
        <v>175</v>
      </c>
      <c r="D19" s="12" t="s">
        <v>175</v>
      </c>
      <c r="E19" s="12" t="s">
        <v>175</v>
      </c>
      <c r="F19" s="12" t="s">
        <v>175</v>
      </c>
      <c r="G19" s="12">
        <v>160</v>
      </c>
      <c r="H19" s="12" t="s">
        <v>175</v>
      </c>
      <c r="I19" s="12" t="s">
        <v>175</v>
      </c>
      <c r="J19" s="12" t="s">
        <v>175</v>
      </c>
      <c r="K19" s="12" t="s">
        <v>175</v>
      </c>
      <c r="L19" s="33">
        <f t="shared" si="0"/>
        <v>34</v>
      </c>
      <c r="M19" s="33" t="s">
        <v>175</v>
      </c>
      <c r="N19" s="33" t="s">
        <v>175</v>
      </c>
      <c r="O19" s="33" t="s">
        <v>175</v>
      </c>
      <c r="P19" s="33" t="s">
        <v>175</v>
      </c>
    </row>
    <row r="20" spans="1:16" ht="14.5" customHeight="1">
      <c r="A20" s="69" t="s">
        <v>20</v>
      </c>
      <c r="B20" s="215">
        <v>0</v>
      </c>
      <c r="C20" s="10" t="s">
        <v>175</v>
      </c>
      <c r="D20" s="10" t="s">
        <v>175</v>
      </c>
      <c r="E20" s="10" t="s">
        <v>175</v>
      </c>
      <c r="F20" s="10" t="s">
        <v>175</v>
      </c>
      <c r="G20" s="215">
        <v>0</v>
      </c>
      <c r="H20" s="10" t="s">
        <v>175</v>
      </c>
      <c r="I20" s="10" t="s">
        <v>175</v>
      </c>
      <c r="J20" s="10" t="s">
        <v>175</v>
      </c>
      <c r="K20" s="10" t="s">
        <v>175</v>
      </c>
      <c r="L20" s="34">
        <f t="shared" si="0"/>
        <v>0</v>
      </c>
      <c r="M20" s="10" t="s">
        <v>175</v>
      </c>
      <c r="N20" s="10" t="s">
        <v>175</v>
      </c>
      <c r="O20" s="10" t="s">
        <v>175</v>
      </c>
      <c r="P20" s="10" t="s">
        <v>175</v>
      </c>
    </row>
    <row r="21" spans="1:16" ht="14.5" customHeight="1">
      <c r="A21" s="43" t="s">
        <v>31</v>
      </c>
      <c r="B21" s="12">
        <f>SUM(B22:B27)</f>
        <v>376</v>
      </c>
      <c r="C21" s="12">
        <v>59</v>
      </c>
      <c r="D21" s="12">
        <v>105</v>
      </c>
      <c r="E21" s="12">
        <v>182</v>
      </c>
      <c r="F21" s="12">
        <v>30</v>
      </c>
      <c r="G21" s="12">
        <f>SUM(G22:G27)</f>
        <v>401</v>
      </c>
      <c r="H21" s="12">
        <v>44</v>
      </c>
      <c r="I21" s="12">
        <v>129</v>
      </c>
      <c r="J21" s="12">
        <v>191</v>
      </c>
      <c r="K21" s="12">
        <v>37</v>
      </c>
      <c r="L21" s="33">
        <f t="shared" si="0"/>
        <v>25</v>
      </c>
      <c r="M21" s="33">
        <f>H21-C21</f>
        <v>-15</v>
      </c>
      <c r="N21" s="33">
        <f>I21-D21</f>
        <v>24</v>
      </c>
      <c r="O21" s="33">
        <f>J21-E21</f>
        <v>9</v>
      </c>
      <c r="P21" s="33">
        <f>K21-F21</f>
        <v>7</v>
      </c>
    </row>
    <row r="22" spans="1:16" ht="14.5" customHeight="1">
      <c r="A22" s="69" t="s">
        <v>21</v>
      </c>
      <c r="B22" s="10">
        <v>0</v>
      </c>
      <c r="C22" s="10" t="s">
        <v>175</v>
      </c>
      <c r="D22" s="10" t="s">
        <v>175</v>
      </c>
      <c r="E22" s="10" t="s">
        <v>175</v>
      </c>
      <c r="F22" s="10" t="s">
        <v>175</v>
      </c>
      <c r="G22" s="10">
        <v>2</v>
      </c>
      <c r="H22" s="10" t="s">
        <v>175</v>
      </c>
      <c r="I22" s="10" t="s">
        <v>175</v>
      </c>
      <c r="J22" s="10" t="s">
        <v>175</v>
      </c>
      <c r="K22" s="10" t="s">
        <v>175</v>
      </c>
      <c r="L22" s="170">
        <v>2</v>
      </c>
      <c r="M22" s="170" t="s">
        <v>175</v>
      </c>
      <c r="N22" s="170" t="s">
        <v>175</v>
      </c>
      <c r="O22" s="170" t="s">
        <v>175</v>
      </c>
      <c r="P22" s="170" t="s">
        <v>175</v>
      </c>
    </row>
    <row r="23" spans="1:16" ht="14.5" customHeight="1">
      <c r="A23" s="68" t="s">
        <v>22</v>
      </c>
      <c r="B23" s="12">
        <v>51</v>
      </c>
      <c r="C23" s="12" t="s">
        <v>175</v>
      </c>
      <c r="D23" s="12" t="s">
        <v>175</v>
      </c>
      <c r="E23" s="12" t="s">
        <v>175</v>
      </c>
      <c r="F23" s="12" t="s">
        <v>175</v>
      </c>
      <c r="G23" s="12">
        <v>52</v>
      </c>
      <c r="H23" s="12" t="s">
        <v>175</v>
      </c>
      <c r="I23" s="12" t="s">
        <v>175</v>
      </c>
      <c r="J23" s="12" t="s">
        <v>175</v>
      </c>
      <c r="K23" s="12" t="s">
        <v>175</v>
      </c>
      <c r="L23" s="33">
        <f t="shared" si="0"/>
        <v>1</v>
      </c>
      <c r="M23" s="33" t="s">
        <v>175</v>
      </c>
      <c r="N23" s="33" t="s">
        <v>175</v>
      </c>
      <c r="O23" s="33" t="s">
        <v>175</v>
      </c>
      <c r="P23" s="33" t="s">
        <v>175</v>
      </c>
    </row>
    <row r="24" spans="1:16" ht="14.5" customHeight="1">
      <c r="A24" s="69" t="s">
        <v>32</v>
      </c>
      <c r="B24" s="10">
        <v>79</v>
      </c>
      <c r="C24" s="10" t="s">
        <v>175</v>
      </c>
      <c r="D24" s="10" t="s">
        <v>175</v>
      </c>
      <c r="E24" s="10" t="s">
        <v>175</v>
      </c>
      <c r="F24" s="10" t="s">
        <v>175</v>
      </c>
      <c r="G24" s="10">
        <v>91</v>
      </c>
      <c r="H24" s="10" t="s">
        <v>175</v>
      </c>
      <c r="I24" s="10" t="s">
        <v>175</v>
      </c>
      <c r="J24" s="10" t="s">
        <v>175</v>
      </c>
      <c r="K24" s="10" t="s">
        <v>175</v>
      </c>
      <c r="L24" s="34">
        <f t="shared" si="0"/>
        <v>12</v>
      </c>
      <c r="M24" s="170" t="s">
        <v>175</v>
      </c>
      <c r="N24" s="170" t="s">
        <v>175</v>
      </c>
      <c r="O24" s="170" t="s">
        <v>175</v>
      </c>
      <c r="P24" s="170" t="s">
        <v>175</v>
      </c>
    </row>
    <row r="25" spans="1:16" ht="14.5" customHeight="1">
      <c r="A25" s="68" t="s">
        <v>23</v>
      </c>
      <c r="B25" s="12">
        <v>113</v>
      </c>
      <c r="C25" s="12" t="s">
        <v>175</v>
      </c>
      <c r="D25" s="12" t="s">
        <v>175</v>
      </c>
      <c r="E25" s="12" t="s">
        <v>175</v>
      </c>
      <c r="F25" s="12" t="s">
        <v>175</v>
      </c>
      <c r="G25" s="12">
        <v>124</v>
      </c>
      <c r="H25" s="12" t="s">
        <v>175</v>
      </c>
      <c r="I25" s="12" t="s">
        <v>175</v>
      </c>
      <c r="J25" s="12" t="s">
        <v>175</v>
      </c>
      <c r="K25" s="12" t="s">
        <v>175</v>
      </c>
      <c r="L25" s="33">
        <f t="shared" si="0"/>
        <v>11</v>
      </c>
      <c r="M25" s="33" t="s">
        <v>175</v>
      </c>
      <c r="N25" s="33" t="s">
        <v>175</v>
      </c>
      <c r="O25" s="33" t="s">
        <v>175</v>
      </c>
      <c r="P25" s="33" t="s">
        <v>175</v>
      </c>
    </row>
    <row r="26" spans="1:16" ht="14.5" customHeight="1">
      <c r="A26" s="69" t="s">
        <v>24</v>
      </c>
      <c r="B26" s="10">
        <v>40</v>
      </c>
      <c r="C26" s="10" t="s">
        <v>175</v>
      </c>
      <c r="D26" s="10" t="s">
        <v>175</v>
      </c>
      <c r="E26" s="10" t="s">
        <v>175</v>
      </c>
      <c r="F26" s="10" t="s">
        <v>175</v>
      </c>
      <c r="G26" s="10">
        <v>40</v>
      </c>
      <c r="H26" s="10" t="s">
        <v>175</v>
      </c>
      <c r="I26" s="10" t="s">
        <v>175</v>
      </c>
      <c r="J26" s="10" t="s">
        <v>175</v>
      </c>
      <c r="K26" s="10" t="s">
        <v>175</v>
      </c>
      <c r="L26" s="34">
        <f t="shared" si="0"/>
        <v>0</v>
      </c>
      <c r="M26" s="34" t="s">
        <v>175</v>
      </c>
      <c r="N26" s="34" t="s">
        <v>175</v>
      </c>
      <c r="O26" s="34" t="s">
        <v>175</v>
      </c>
      <c r="P26" s="34" t="s">
        <v>175</v>
      </c>
    </row>
    <row r="27" spans="1:16" ht="14.5" customHeight="1">
      <c r="A27" s="68" t="s">
        <v>25</v>
      </c>
      <c r="B27" s="12">
        <v>93</v>
      </c>
      <c r="C27" s="12" t="s">
        <v>175</v>
      </c>
      <c r="D27" s="12" t="s">
        <v>175</v>
      </c>
      <c r="E27" s="12" t="s">
        <v>175</v>
      </c>
      <c r="F27" s="12" t="s">
        <v>175</v>
      </c>
      <c r="G27" s="12">
        <v>92</v>
      </c>
      <c r="H27" s="12" t="s">
        <v>175</v>
      </c>
      <c r="I27" s="12" t="s">
        <v>175</v>
      </c>
      <c r="J27" s="12" t="s">
        <v>175</v>
      </c>
      <c r="K27" s="12" t="s">
        <v>175</v>
      </c>
      <c r="L27" s="33">
        <f t="shared" si="0"/>
        <v>-1</v>
      </c>
      <c r="M27" s="33" t="s">
        <v>175</v>
      </c>
      <c r="N27" s="33" t="s">
        <v>175</v>
      </c>
      <c r="O27" s="33" t="s">
        <v>175</v>
      </c>
      <c r="P27" s="33" t="s">
        <v>175</v>
      </c>
    </row>
    <row r="28" spans="1:16" ht="14.5" customHeight="1">
      <c r="A28" s="52"/>
      <c r="B28" s="336" t="s">
        <v>95</v>
      </c>
      <c r="C28" s="336"/>
      <c r="D28" s="336"/>
      <c r="E28" s="336"/>
      <c r="F28" s="336"/>
      <c r="G28" s="336" t="s">
        <v>95</v>
      </c>
      <c r="H28" s="336"/>
      <c r="I28" s="336"/>
      <c r="J28" s="336"/>
      <c r="K28" s="336"/>
      <c r="L28" s="336" t="s">
        <v>115</v>
      </c>
      <c r="M28" s="336"/>
      <c r="N28" s="336"/>
      <c r="O28" s="336"/>
      <c r="P28" s="336"/>
    </row>
    <row r="29" spans="1:16" ht="14.5" customHeight="1">
      <c r="A29" s="7" t="s">
        <v>10</v>
      </c>
      <c r="B29" s="12">
        <f t="shared" ref="B29:F30" si="1">B9*100/$B9</f>
        <v>100</v>
      </c>
      <c r="C29" s="62">
        <f t="shared" si="1"/>
        <v>29.877112135176652</v>
      </c>
      <c r="D29" s="62">
        <f t="shared" si="1"/>
        <v>36.021505376344088</v>
      </c>
      <c r="E29" s="62">
        <f t="shared" si="1"/>
        <v>28.110599078341014</v>
      </c>
      <c r="F29" s="62">
        <f t="shared" si="1"/>
        <v>5.9907834101382491</v>
      </c>
      <c r="G29" s="12">
        <f t="shared" ref="G29:K30" si="2">G9*100/$G9</f>
        <v>100</v>
      </c>
      <c r="H29" s="62">
        <f t="shared" si="2"/>
        <v>26.210235131396956</v>
      </c>
      <c r="I29" s="62">
        <f t="shared" si="2"/>
        <v>37.275242047026282</v>
      </c>
      <c r="J29" s="62">
        <f t="shared" si="2"/>
        <v>29.460580912863069</v>
      </c>
      <c r="K29" s="62">
        <f t="shared" si="2"/>
        <v>7.0539419087136928</v>
      </c>
      <c r="L29" s="75" t="s">
        <v>247</v>
      </c>
      <c r="M29" s="31">
        <f t="shared" ref="M29:P30" si="3">H29-C29</f>
        <v>-3.6668770037796961</v>
      </c>
      <c r="N29" s="31">
        <f t="shared" si="3"/>
        <v>1.2537366706821942</v>
      </c>
      <c r="O29" s="31">
        <f t="shared" si="3"/>
        <v>1.3499818345220547</v>
      </c>
      <c r="P29" s="31">
        <f t="shared" si="3"/>
        <v>1.0631584985754436</v>
      </c>
    </row>
    <row r="30" spans="1:16" ht="14.5" customHeight="1">
      <c r="A30" s="44" t="s">
        <v>30</v>
      </c>
      <c r="B30" s="10">
        <f t="shared" si="1"/>
        <v>100</v>
      </c>
      <c r="C30" s="63">
        <f t="shared" si="1"/>
        <v>35.637149028077751</v>
      </c>
      <c r="D30" s="63">
        <f t="shared" si="1"/>
        <v>39.308855291576677</v>
      </c>
      <c r="E30" s="63">
        <f t="shared" si="1"/>
        <v>19.870410367170628</v>
      </c>
      <c r="F30" s="63">
        <f t="shared" si="1"/>
        <v>5.1835853131749463</v>
      </c>
      <c r="G30" s="10">
        <f t="shared" si="2"/>
        <v>100</v>
      </c>
      <c r="H30" s="63">
        <f t="shared" si="2"/>
        <v>32.057416267942585</v>
      </c>
      <c r="I30" s="63">
        <f t="shared" si="2"/>
        <v>39.23444976076555</v>
      </c>
      <c r="J30" s="63">
        <f t="shared" si="2"/>
        <v>22.488038277511961</v>
      </c>
      <c r="K30" s="63">
        <f t="shared" si="2"/>
        <v>6.2200956937799043</v>
      </c>
      <c r="L30" s="76" t="s">
        <v>247</v>
      </c>
      <c r="M30" s="32">
        <f t="shared" si="3"/>
        <v>-3.5797327601351654</v>
      </c>
      <c r="N30" s="32">
        <f t="shared" si="3"/>
        <v>-7.4405530811127107E-2</v>
      </c>
      <c r="O30" s="32">
        <f t="shared" si="3"/>
        <v>2.6176279103413336</v>
      </c>
      <c r="P30" s="32">
        <f t="shared" si="3"/>
        <v>1.036510380604958</v>
      </c>
    </row>
    <row r="31" spans="1:16" ht="14.5" customHeight="1">
      <c r="A31" s="68" t="s">
        <v>11</v>
      </c>
      <c r="B31" s="12">
        <f t="shared" ref="B31:B39" si="4">B11*100/$B11</f>
        <v>100</v>
      </c>
      <c r="C31" s="62" t="s">
        <v>175</v>
      </c>
      <c r="D31" s="62" t="s">
        <v>175</v>
      </c>
      <c r="E31" s="62" t="s">
        <v>175</v>
      </c>
      <c r="F31" s="62" t="s">
        <v>175</v>
      </c>
      <c r="G31" s="12">
        <f t="shared" ref="G31:G39" si="5">G11*100/$G11</f>
        <v>100</v>
      </c>
      <c r="H31" s="62" t="s">
        <v>175</v>
      </c>
      <c r="I31" s="62" t="s">
        <v>175</v>
      </c>
      <c r="J31" s="62" t="s">
        <v>175</v>
      </c>
      <c r="K31" s="62" t="s">
        <v>175</v>
      </c>
      <c r="L31" s="75" t="s">
        <v>247</v>
      </c>
      <c r="M31" s="31" t="s">
        <v>175</v>
      </c>
      <c r="N31" s="31" t="s">
        <v>175</v>
      </c>
      <c r="O31" s="31" t="s">
        <v>175</v>
      </c>
      <c r="P31" s="31" t="s">
        <v>175</v>
      </c>
    </row>
    <row r="32" spans="1:16" ht="14.5" customHeight="1">
      <c r="A32" s="69" t="s">
        <v>12</v>
      </c>
      <c r="B32" s="10">
        <f t="shared" si="4"/>
        <v>100</v>
      </c>
      <c r="C32" s="214" t="s">
        <v>175</v>
      </c>
      <c r="D32" s="214" t="s">
        <v>175</v>
      </c>
      <c r="E32" s="214" t="s">
        <v>175</v>
      </c>
      <c r="F32" s="214" t="s">
        <v>175</v>
      </c>
      <c r="G32" s="10">
        <f t="shared" si="5"/>
        <v>100</v>
      </c>
      <c r="H32" s="214" t="s">
        <v>175</v>
      </c>
      <c r="I32" s="214" t="s">
        <v>175</v>
      </c>
      <c r="J32" s="214" t="s">
        <v>175</v>
      </c>
      <c r="K32" s="214" t="s">
        <v>175</v>
      </c>
      <c r="L32" s="76" t="s">
        <v>247</v>
      </c>
      <c r="M32" s="32" t="s">
        <v>175</v>
      </c>
      <c r="N32" s="32" t="s">
        <v>175</v>
      </c>
      <c r="O32" s="32" t="s">
        <v>175</v>
      </c>
      <c r="P32" s="32" t="s">
        <v>175</v>
      </c>
    </row>
    <row r="33" spans="1:16" ht="14.5" customHeight="1">
      <c r="A33" s="68" t="s">
        <v>13</v>
      </c>
      <c r="B33" s="12">
        <f t="shared" si="4"/>
        <v>100</v>
      </c>
      <c r="C33" s="62" t="s">
        <v>175</v>
      </c>
      <c r="D33" s="62" t="s">
        <v>175</v>
      </c>
      <c r="E33" s="62" t="s">
        <v>175</v>
      </c>
      <c r="F33" s="62" t="s">
        <v>175</v>
      </c>
      <c r="G33" s="12">
        <f t="shared" si="5"/>
        <v>100</v>
      </c>
      <c r="H33" s="62" t="s">
        <v>175</v>
      </c>
      <c r="I33" s="62" t="s">
        <v>175</v>
      </c>
      <c r="J33" s="62" t="s">
        <v>175</v>
      </c>
      <c r="K33" s="62" t="s">
        <v>175</v>
      </c>
      <c r="L33" s="75" t="s">
        <v>247</v>
      </c>
      <c r="M33" s="31" t="s">
        <v>175</v>
      </c>
      <c r="N33" s="31" t="s">
        <v>175</v>
      </c>
      <c r="O33" s="31" t="s">
        <v>175</v>
      </c>
      <c r="P33" s="31" t="s">
        <v>175</v>
      </c>
    </row>
    <row r="34" spans="1:16" ht="14.5" customHeight="1">
      <c r="A34" s="69" t="s">
        <v>14</v>
      </c>
      <c r="B34" s="10">
        <f t="shared" si="4"/>
        <v>100</v>
      </c>
      <c r="C34" s="214" t="s">
        <v>175</v>
      </c>
      <c r="D34" s="214" t="s">
        <v>175</v>
      </c>
      <c r="E34" s="214" t="s">
        <v>175</v>
      </c>
      <c r="F34" s="214" t="s">
        <v>175</v>
      </c>
      <c r="G34" s="10">
        <f t="shared" si="5"/>
        <v>100</v>
      </c>
      <c r="H34" s="214" t="s">
        <v>175</v>
      </c>
      <c r="I34" s="214" t="s">
        <v>175</v>
      </c>
      <c r="J34" s="214" t="s">
        <v>175</v>
      </c>
      <c r="K34" s="214" t="s">
        <v>175</v>
      </c>
      <c r="L34" s="76" t="s">
        <v>247</v>
      </c>
      <c r="M34" s="32" t="s">
        <v>175</v>
      </c>
      <c r="N34" s="32" t="s">
        <v>175</v>
      </c>
      <c r="O34" s="32" t="s">
        <v>175</v>
      </c>
      <c r="P34" s="32" t="s">
        <v>175</v>
      </c>
    </row>
    <row r="35" spans="1:16" ht="14.5" customHeight="1">
      <c r="A35" s="68" t="s">
        <v>15</v>
      </c>
      <c r="B35" s="12">
        <f t="shared" si="4"/>
        <v>100</v>
      </c>
      <c r="C35" s="62" t="s">
        <v>175</v>
      </c>
      <c r="D35" s="62" t="s">
        <v>175</v>
      </c>
      <c r="E35" s="62" t="s">
        <v>175</v>
      </c>
      <c r="F35" s="62" t="s">
        <v>175</v>
      </c>
      <c r="G35" s="12">
        <f t="shared" si="5"/>
        <v>100</v>
      </c>
      <c r="H35" s="62" t="s">
        <v>175</v>
      </c>
      <c r="I35" s="62" t="s">
        <v>175</v>
      </c>
      <c r="J35" s="62" t="s">
        <v>175</v>
      </c>
      <c r="K35" s="62" t="s">
        <v>175</v>
      </c>
      <c r="L35" s="75" t="s">
        <v>247</v>
      </c>
      <c r="M35" s="31" t="s">
        <v>175</v>
      </c>
      <c r="N35" s="31" t="s">
        <v>175</v>
      </c>
      <c r="O35" s="31" t="s">
        <v>175</v>
      </c>
      <c r="P35" s="31" t="s">
        <v>175</v>
      </c>
    </row>
    <row r="36" spans="1:16" ht="14.5" customHeight="1">
      <c r="A36" s="69" t="s">
        <v>16</v>
      </c>
      <c r="B36" s="10">
        <f t="shared" si="4"/>
        <v>100</v>
      </c>
      <c r="C36" s="63" t="s">
        <v>175</v>
      </c>
      <c r="D36" s="63" t="s">
        <v>175</v>
      </c>
      <c r="E36" s="63" t="s">
        <v>175</v>
      </c>
      <c r="F36" s="63" t="s">
        <v>175</v>
      </c>
      <c r="G36" s="10">
        <f t="shared" si="5"/>
        <v>100</v>
      </c>
      <c r="H36" s="63" t="s">
        <v>175</v>
      </c>
      <c r="I36" s="63" t="s">
        <v>175</v>
      </c>
      <c r="J36" s="63" t="s">
        <v>175</v>
      </c>
      <c r="K36" s="63" t="s">
        <v>175</v>
      </c>
      <c r="L36" s="76" t="s">
        <v>247</v>
      </c>
      <c r="M36" s="32" t="s">
        <v>175</v>
      </c>
      <c r="N36" s="32" t="s">
        <v>175</v>
      </c>
      <c r="O36" s="32" t="s">
        <v>175</v>
      </c>
      <c r="P36" s="32" t="s">
        <v>175</v>
      </c>
    </row>
    <row r="37" spans="1:16" ht="14.5" customHeight="1">
      <c r="A37" s="68" t="s">
        <v>17</v>
      </c>
      <c r="B37" s="12">
        <f t="shared" si="4"/>
        <v>100</v>
      </c>
      <c r="C37" s="62" t="s">
        <v>175</v>
      </c>
      <c r="D37" s="62" t="s">
        <v>175</v>
      </c>
      <c r="E37" s="62" t="s">
        <v>175</v>
      </c>
      <c r="F37" s="62" t="s">
        <v>175</v>
      </c>
      <c r="G37" s="12">
        <f t="shared" si="5"/>
        <v>100</v>
      </c>
      <c r="H37" s="62" t="s">
        <v>175</v>
      </c>
      <c r="I37" s="62" t="s">
        <v>175</v>
      </c>
      <c r="J37" s="62" t="s">
        <v>175</v>
      </c>
      <c r="K37" s="62" t="s">
        <v>175</v>
      </c>
      <c r="L37" s="75" t="s">
        <v>247</v>
      </c>
      <c r="M37" s="31" t="s">
        <v>175</v>
      </c>
      <c r="N37" s="31" t="s">
        <v>175</v>
      </c>
      <c r="O37" s="31" t="s">
        <v>175</v>
      </c>
      <c r="P37" s="31" t="s">
        <v>175</v>
      </c>
    </row>
    <row r="38" spans="1:16" ht="14.5" customHeight="1">
      <c r="A38" s="69" t="s">
        <v>18</v>
      </c>
      <c r="B38" s="10">
        <f t="shared" si="4"/>
        <v>100</v>
      </c>
      <c r="C38" s="63" t="s">
        <v>175</v>
      </c>
      <c r="D38" s="63" t="s">
        <v>175</v>
      </c>
      <c r="E38" s="63" t="s">
        <v>175</v>
      </c>
      <c r="F38" s="63" t="s">
        <v>175</v>
      </c>
      <c r="G38" s="10">
        <f t="shared" si="5"/>
        <v>100</v>
      </c>
      <c r="H38" s="63" t="s">
        <v>175</v>
      </c>
      <c r="I38" s="63" t="s">
        <v>175</v>
      </c>
      <c r="J38" s="63" t="s">
        <v>175</v>
      </c>
      <c r="K38" s="63" t="s">
        <v>175</v>
      </c>
      <c r="L38" s="76" t="s">
        <v>247</v>
      </c>
      <c r="M38" s="32" t="s">
        <v>175</v>
      </c>
      <c r="N38" s="32" t="s">
        <v>175</v>
      </c>
      <c r="O38" s="32" t="s">
        <v>175</v>
      </c>
      <c r="P38" s="32" t="s">
        <v>175</v>
      </c>
    </row>
    <row r="39" spans="1:16" ht="14.5" customHeight="1">
      <c r="A39" s="68" t="s">
        <v>19</v>
      </c>
      <c r="B39" s="12">
        <f t="shared" si="4"/>
        <v>100</v>
      </c>
      <c r="C39" s="62" t="s">
        <v>175</v>
      </c>
      <c r="D39" s="62" t="s">
        <v>175</v>
      </c>
      <c r="E39" s="62" t="s">
        <v>175</v>
      </c>
      <c r="F39" s="62" t="s">
        <v>175</v>
      </c>
      <c r="G39" s="12">
        <f t="shared" si="5"/>
        <v>100</v>
      </c>
      <c r="H39" s="62" t="s">
        <v>175</v>
      </c>
      <c r="I39" s="62" t="s">
        <v>175</v>
      </c>
      <c r="J39" s="62" t="s">
        <v>175</v>
      </c>
      <c r="K39" s="62" t="s">
        <v>175</v>
      </c>
      <c r="L39" s="75" t="s">
        <v>247</v>
      </c>
      <c r="M39" s="31" t="s">
        <v>175</v>
      </c>
      <c r="N39" s="31" t="s">
        <v>175</v>
      </c>
      <c r="O39" s="31" t="s">
        <v>175</v>
      </c>
      <c r="P39" s="31" t="s">
        <v>175</v>
      </c>
    </row>
    <row r="40" spans="1:16" ht="14.5" customHeight="1">
      <c r="A40" s="69" t="s">
        <v>20</v>
      </c>
      <c r="B40" s="10" t="s">
        <v>158</v>
      </c>
      <c r="C40" s="10" t="s">
        <v>158</v>
      </c>
      <c r="D40" s="10" t="s">
        <v>158</v>
      </c>
      <c r="E40" s="10" t="s">
        <v>158</v>
      </c>
      <c r="F40" s="10" t="s">
        <v>158</v>
      </c>
      <c r="G40" s="10" t="s">
        <v>158</v>
      </c>
      <c r="H40" s="10" t="s">
        <v>158</v>
      </c>
      <c r="I40" s="10" t="s">
        <v>158</v>
      </c>
      <c r="J40" s="10" t="s">
        <v>158</v>
      </c>
      <c r="K40" s="10" t="s">
        <v>158</v>
      </c>
      <c r="L40" s="76" t="s">
        <v>247</v>
      </c>
      <c r="M40" s="32" t="s">
        <v>158</v>
      </c>
      <c r="N40" s="32" t="s">
        <v>158</v>
      </c>
      <c r="O40" s="32" t="s">
        <v>158</v>
      </c>
      <c r="P40" s="32" t="s">
        <v>158</v>
      </c>
    </row>
    <row r="41" spans="1:16" ht="14.5" customHeight="1">
      <c r="A41" s="43" t="s">
        <v>31</v>
      </c>
      <c r="B41" s="12">
        <f>B21*100/$B21</f>
        <v>100</v>
      </c>
      <c r="C41" s="62">
        <f>C21*100/$B21</f>
        <v>15.691489361702128</v>
      </c>
      <c r="D41" s="62">
        <f>D21*100/$B21</f>
        <v>27.925531914893618</v>
      </c>
      <c r="E41" s="62">
        <f>E21*100/$B21</f>
        <v>48.404255319148938</v>
      </c>
      <c r="F41" s="62">
        <f>F21*100/$B21</f>
        <v>7.9787234042553195</v>
      </c>
      <c r="G41" s="12">
        <f>G21*100/$G21</f>
        <v>100</v>
      </c>
      <c r="H41" s="62">
        <f>H21*100/$G21</f>
        <v>10.972568578553616</v>
      </c>
      <c r="I41" s="62">
        <f>I21*100/$G21</f>
        <v>32.169576059850371</v>
      </c>
      <c r="J41" s="62">
        <f>J21*100/$G21</f>
        <v>47.630922693266832</v>
      </c>
      <c r="K41" s="62">
        <f>K21*100/$G21</f>
        <v>9.2269326683291766</v>
      </c>
      <c r="L41" s="75" t="s">
        <v>247</v>
      </c>
      <c r="M41" s="31">
        <f>H41-C41</f>
        <v>-4.718920783148512</v>
      </c>
      <c r="N41" s="31">
        <f>I41-D41</f>
        <v>4.244044144956753</v>
      </c>
      <c r="O41" s="31">
        <f>J41-E41</f>
        <v>-0.77333262588210516</v>
      </c>
      <c r="P41" s="31">
        <f>K41-F41</f>
        <v>1.2482092640738571</v>
      </c>
    </row>
    <row r="42" spans="1:16" ht="14.5" customHeight="1">
      <c r="A42" s="69" t="s">
        <v>21</v>
      </c>
      <c r="B42" s="10" t="s">
        <v>158</v>
      </c>
      <c r="C42" s="10" t="s">
        <v>158</v>
      </c>
      <c r="D42" s="10" t="s">
        <v>158</v>
      </c>
      <c r="E42" s="10" t="s">
        <v>158</v>
      </c>
      <c r="F42" s="10" t="s">
        <v>158</v>
      </c>
      <c r="G42" s="10">
        <f t="shared" ref="G42:G47" si="6">G22*100/$G22</f>
        <v>100</v>
      </c>
      <c r="H42" s="63" t="s">
        <v>175</v>
      </c>
      <c r="I42" s="63" t="s">
        <v>175</v>
      </c>
      <c r="J42" s="63" t="s">
        <v>175</v>
      </c>
      <c r="K42" s="63" t="s">
        <v>175</v>
      </c>
      <c r="L42" s="76" t="s">
        <v>247</v>
      </c>
      <c r="M42" s="32" t="s">
        <v>175</v>
      </c>
      <c r="N42" s="32" t="s">
        <v>175</v>
      </c>
      <c r="O42" s="32" t="s">
        <v>175</v>
      </c>
      <c r="P42" s="32" t="s">
        <v>175</v>
      </c>
    </row>
    <row r="43" spans="1:16" ht="14.5" customHeight="1">
      <c r="A43" s="68" t="s">
        <v>22</v>
      </c>
      <c r="B43" s="12">
        <f>B23*100/$B23</f>
        <v>100</v>
      </c>
      <c r="C43" s="62" t="s">
        <v>175</v>
      </c>
      <c r="D43" s="62" t="s">
        <v>175</v>
      </c>
      <c r="E43" s="62" t="s">
        <v>175</v>
      </c>
      <c r="F43" s="62" t="s">
        <v>175</v>
      </c>
      <c r="G43" s="12">
        <f t="shared" si="6"/>
        <v>100</v>
      </c>
      <c r="H43" s="62" t="s">
        <v>175</v>
      </c>
      <c r="I43" s="62" t="s">
        <v>175</v>
      </c>
      <c r="J43" s="62" t="s">
        <v>175</v>
      </c>
      <c r="K43" s="62" t="s">
        <v>175</v>
      </c>
      <c r="L43" s="75" t="s">
        <v>247</v>
      </c>
      <c r="M43" s="31" t="s">
        <v>175</v>
      </c>
      <c r="N43" s="31" t="s">
        <v>175</v>
      </c>
      <c r="O43" s="31" t="s">
        <v>175</v>
      </c>
      <c r="P43" s="31" t="s">
        <v>175</v>
      </c>
    </row>
    <row r="44" spans="1:16" ht="14.5" customHeight="1">
      <c r="A44" s="69" t="s">
        <v>32</v>
      </c>
      <c r="B44" s="10">
        <f>B24*100/$B24</f>
        <v>100</v>
      </c>
      <c r="C44" s="63" t="s">
        <v>175</v>
      </c>
      <c r="D44" s="63" t="s">
        <v>175</v>
      </c>
      <c r="E44" s="63" t="s">
        <v>175</v>
      </c>
      <c r="F44" s="63" t="s">
        <v>175</v>
      </c>
      <c r="G44" s="10">
        <f t="shared" si="6"/>
        <v>100</v>
      </c>
      <c r="H44" s="63" t="s">
        <v>175</v>
      </c>
      <c r="I44" s="63" t="s">
        <v>175</v>
      </c>
      <c r="J44" s="63" t="s">
        <v>175</v>
      </c>
      <c r="K44" s="63" t="s">
        <v>175</v>
      </c>
      <c r="L44" s="76" t="s">
        <v>247</v>
      </c>
      <c r="M44" s="32" t="s">
        <v>175</v>
      </c>
      <c r="N44" s="32" t="s">
        <v>175</v>
      </c>
      <c r="O44" s="32" t="s">
        <v>175</v>
      </c>
      <c r="P44" s="32" t="s">
        <v>175</v>
      </c>
    </row>
    <row r="45" spans="1:16" ht="14.5" customHeight="1">
      <c r="A45" s="68" t="s">
        <v>23</v>
      </c>
      <c r="B45" s="12">
        <f>B25*100/$B25</f>
        <v>100</v>
      </c>
      <c r="C45" s="62" t="s">
        <v>175</v>
      </c>
      <c r="D45" s="62" t="s">
        <v>175</v>
      </c>
      <c r="E45" s="62" t="s">
        <v>175</v>
      </c>
      <c r="F45" s="62" t="s">
        <v>175</v>
      </c>
      <c r="G45" s="12">
        <f t="shared" si="6"/>
        <v>100</v>
      </c>
      <c r="H45" s="62" t="s">
        <v>175</v>
      </c>
      <c r="I45" s="62" t="s">
        <v>175</v>
      </c>
      <c r="J45" s="62" t="s">
        <v>175</v>
      </c>
      <c r="K45" s="62" t="s">
        <v>175</v>
      </c>
      <c r="L45" s="75" t="s">
        <v>247</v>
      </c>
      <c r="M45" s="31" t="s">
        <v>175</v>
      </c>
      <c r="N45" s="31" t="s">
        <v>175</v>
      </c>
      <c r="O45" s="31" t="s">
        <v>175</v>
      </c>
      <c r="P45" s="31" t="s">
        <v>175</v>
      </c>
    </row>
    <row r="46" spans="1:16" ht="14.5" customHeight="1">
      <c r="A46" s="69" t="s">
        <v>24</v>
      </c>
      <c r="B46" s="10">
        <f>B26*100/$B26</f>
        <v>100</v>
      </c>
      <c r="C46" s="63" t="s">
        <v>175</v>
      </c>
      <c r="D46" s="63" t="s">
        <v>175</v>
      </c>
      <c r="E46" s="63" t="s">
        <v>175</v>
      </c>
      <c r="F46" s="63" t="s">
        <v>175</v>
      </c>
      <c r="G46" s="10">
        <f t="shared" si="6"/>
        <v>100</v>
      </c>
      <c r="H46" s="63" t="s">
        <v>175</v>
      </c>
      <c r="I46" s="63" t="s">
        <v>175</v>
      </c>
      <c r="J46" s="63" t="s">
        <v>175</v>
      </c>
      <c r="K46" s="63" t="s">
        <v>175</v>
      </c>
      <c r="L46" s="76" t="s">
        <v>247</v>
      </c>
      <c r="M46" s="32" t="s">
        <v>175</v>
      </c>
      <c r="N46" s="32" t="s">
        <v>175</v>
      </c>
      <c r="O46" s="32" t="s">
        <v>175</v>
      </c>
      <c r="P46" s="32" t="s">
        <v>175</v>
      </c>
    </row>
    <row r="47" spans="1:16" ht="14.5" customHeight="1">
      <c r="A47" s="68" t="s">
        <v>25</v>
      </c>
      <c r="B47" s="12">
        <f>B27*100/$B27</f>
        <v>100</v>
      </c>
      <c r="C47" s="62" t="s">
        <v>175</v>
      </c>
      <c r="D47" s="62" t="s">
        <v>175</v>
      </c>
      <c r="E47" s="62" t="s">
        <v>175</v>
      </c>
      <c r="F47" s="62" t="s">
        <v>175</v>
      </c>
      <c r="G47" s="12">
        <f t="shared" si="6"/>
        <v>100</v>
      </c>
      <c r="H47" s="62" t="s">
        <v>175</v>
      </c>
      <c r="I47" s="62" t="s">
        <v>175</v>
      </c>
      <c r="J47" s="62" t="s">
        <v>175</v>
      </c>
      <c r="K47" s="62" t="s">
        <v>175</v>
      </c>
      <c r="L47" s="75" t="s">
        <v>247</v>
      </c>
      <c r="M47" s="31" t="s">
        <v>175</v>
      </c>
      <c r="N47" s="31" t="s">
        <v>175</v>
      </c>
      <c r="O47" s="31" t="s">
        <v>175</v>
      </c>
      <c r="P47" s="31" t="s">
        <v>175</v>
      </c>
    </row>
    <row r="48" spans="1:16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</row>
  </sheetData>
  <mergeCells count="17">
    <mergeCell ref="A48:P48"/>
    <mergeCell ref="B8:F8"/>
    <mergeCell ref="G8:K8"/>
    <mergeCell ref="L8:P8"/>
    <mergeCell ref="B28:F28"/>
    <mergeCell ref="G28:K28"/>
    <mergeCell ref="L28:P28"/>
    <mergeCell ref="A5:A7"/>
    <mergeCell ref="B5:F5"/>
    <mergeCell ref="G5:K5"/>
    <mergeCell ref="L5:P5"/>
    <mergeCell ref="B6:B7"/>
    <mergeCell ref="C6:F6"/>
    <mergeCell ref="G6:G7"/>
    <mergeCell ref="H6:K6"/>
    <mergeCell ref="L6:L7"/>
    <mergeCell ref="M6:P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9" sqref="J9"/>
    </sheetView>
  </sheetViews>
  <sheetFormatPr baseColWidth="10" defaultColWidth="10.81640625" defaultRowHeight="14"/>
  <cols>
    <col min="1" max="1" width="24.54296875" style="1" customWidth="1"/>
    <col min="2" max="2" width="11.36328125" style="1" customWidth="1"/>
    <col min="3" max="3" width="15.453125" style="1" customWidth="1"/>
    <col min="4" max="4" width="15.81640625" style="1" customWidth="1"/>
    <col min="5" max="5" width="13.81640625" style="1" customWidth="1"/>
    <col min="6" max="7" width="16.54296875" style="1" customWidth="1"/>
    <col min="8" max="16384" width="10.81640625" style="1"/>
  </cols>
  <sheetData>
    <row r="1" spans="1:7" s="15" customFormat="1" ht="20.149999999999999" customHeight="1">
      <c r="A1" s="35" t="s">
        <v>0</v>
      </c>
    </row>
    <row r="2" spans="1:7" s="64" customFormat="1" ht="14.5" customHeight="1">
      <c r="A2" s="126"/>
    </row>
    <row r="3" spans="1:7" s="4" customFormat="1" ht="14.5" customHeight="1">
      <c r="A3" s="54" t="s">
        <v>212</v>
      </c>
    </row>
    <row r="4" spans="1:7" s="64" customFormat="1" ht="14.5" customHeight="1">
      <c r="A4" s="127"/>
    </row>
    <row r="5" spans="1:7" ht="20" customHeight="1">
      <c r="A5" s="380" t="s">
        <v>28</v>
      </c>
      <c r="B5" s="380" t="s">
        <v>2</v>
      </c>
      <c r="C5" s="380" t="s">
        <v>53</v>
      </c>
      <c r="D5" s="380"/>
      <c r="E5" s="380"/>
      <c r="F5" s="380"/>
      <c r="G5" s="380"/>
    </row>
    <row r="6" spans="1:7" ht="20" customHeight="1">
      <c r="A6" s="380"/>
      <c r="B6" s="380"/>
      <c r="C6" s="381" t="s">
        <v>74</v>
      </c>
      <c r="D6" s="381" t="s">
        <v>75</v>
      </c>
      <c r="E6" s="384" t="s">
        <v>51</v>
      </c>
      <c r="F6" s="385"/>
      <c r="G6" s="386"/>
    </row>
    <row r="7" spans="1:7" ht="30" customHeight="1">
      <c r="A7" s="380"/>
      <c r="B7" s="380"/>
      <c r="C7" s="382"/>
      <c r="D7" s="382"/>
      <c r="E7" s="381" t="s">
        <v>342</v>
      </c>
      <c r="F7" s="385" t="s">
        <v>78</v>
      </c>
      <c r="G7" s="386"/>
    </row>
    <row r="8" spans="1:7" ht="30" customHeight="1">
      <c r="A8" s="380"/>
      <c r="B8" s="380"/>
      <c r="C8" s="383"/>
      <c r="D8" s="383"/>
      <c r="E8" s="383"/>
      <c r="F8" s="97" t="s">
        <v>76</v>
      </c>
      <c r="G8" s="96" t="s">
        <v>77</v>
      </c>
    </row>
    <row r="9" spans="1:7" ht="15" customHeight="1" thickBot="1">
      <c r="A9" s="58"/>
      <c r="B9" s="378" t="s">
        <v>5</v>
      </c>
      <c r="C9" s="378"/>
      <c r="D9" s="378"/>
      <c r="E9" s="378"/>
      <c r="F9" s="378"/>
      <c r="G9" s="379"/>
    </row>
    <row r="10" spans="1:7" ht="14.5" thickBot="1">
      <c r="A10" s="102" t="s">
        <v>2</v>
      </c>
      <c r="B10" s="66">
        <f t="shared" ref="B10:G10" si="0">SUM(B11:B17)</f>
        <v>54536</v>
      </c>
      <c r="C10" s="66">
        <f t="shared" si="0"/>
        <v>7291</v>
      </c>
      <c r="D10" s="66">
        <f t="shared" si="0"/>
        <v>47245</v>
      </c>
      <c r="E10" s="66">
        <f t="shared" si="0"/>
        <v>4075</v>
      </c>
      <c r="F10" s="66">
        <f t="shared" si="0"/>
        <v>25870</v>
      </c>
      <c r="G10" s="66">
        <f t="shared" si="0"/>
        <v>17300</v>
      </c>
    </row>
    <row r="11" spans="1:7" ht="14.5" thickBot="1">
      <c r="A11" s="70" t="s">
        <v>3</v>
      </c>
      <c r="B11" s="67">
        <f>SUM(C11+D11)</f>
        <v>18034</v>
      </c>
      <c r="C11" s="67">
        <v>1917</v>
      </c>
      <c r="D11" s="67">
        <f t="shared" ref="D11:D17" si="1">G11+F11+E11</f>
        <v>16117</v>
      </c>
      <c r="E11" s="67">
        <v>1314</v>
      </c>
      <c r="F11" s="67">
        <v>9038</v>
      </c>
      <c r="G11" s="67">
        <v>5765</v>
      </c>
    </row>
    <row r="12" spans="1:7">
      <c r="A12" s="43" t="s">
        <v>39</v>
      </c>
      <c r="B12" s="66">
        <f t="shared" ref="B12:B17" si="2">C12+D12</f>
        <v>8697</v>
      </c>
      <c r="C12" s="66">
        <v>819</v>
      </c>
      <c r="D12" s="66">
        <f t="shared" si="1"/>
        <v>7878</v>
      </c>
      <c r="E12" s="66">
        <v>663</v>
      </c>
      <c r="F12" s="66">
        <v>4453</v>
      </c>
      <c r="G12" s="66">
        <v>2762</v>
      </c>
    </row>
    <row r="13" spans="1:7">
      <c r="A13" s="44" t="s">
        <v>225</v>
      </c>
      <c r="B13" s="67">
        <f t="shared" si="2"/>
        <v>9370</v>
      </c>
      <c r="C13" s="67">
        <v>1205</v>
      </c>
      <c r="D13" s="67">
        <f t="shared" si="1"/>
        <v>8165</v>
      </c>
      <c r="E13" s="67">
        <v>395</v>
      </c>
      <c r="F13" s="67">
        <v>5048</v>
      </c>
      <c r="G13" s="67">
        <v>2722</v>
      </c>
    </row>
    <row r="14" spans="1:7">
      <c r="A14" s="43" t="s">
        <v>26</v>
      </c>
      <c r="B14" s="66">
        <f t="shared" si="2"/>
        <v>2424</v>
      </c>
      <c r="C14" s="66">
        <v>157</v>
      </c>
      <c r="D14" s="66">
        <f t="shared" si="1"/>
        <v>2267</v>
      </c>
      <c r="E14" s="66">
        <v>210</v>
      </c>
      <c r="F14" s="66">
        <v>994</v>
      </c>
      <c r="G14" s="66">
        <v>1063</v>
      </c>
    </row>
    <row r="15" spans="1:7" ht="14.5" thickBot="1">
      <c r="A15" s="44" t="s">
        <v>227</v>
      </c>
      <c r="B15" s="67">
        <f t="shared" si="2"/>
        <v>4918</v>
      </c>
      <c r="C15" s="67">
        <v>537</v>
      </c>
      <c r="D15" s="67">
        <f t="shared" si="1"/>
        <v>4381</v>
      </c>
      <c r="E15" s="67">
        <v>568</v>
      </c>
      <c r="F15" s="67">
        <v>1811</v>
      </c>
      <c r="G15" s="67">
        <v>2002</v>
      </c>
    </row>
    <row r="16" spans="1:7" ht="14.5" thickBot="1">
      <c r="A16" s="71" t="s">
        <v>27</v>
      </c>
      <c r="B16" s="66">
        <f t="shared" si="2"/>
        <v>1446</v>
      </c>
      <c r="C16" s="66">
        <v>85</v>
      </c>
      <c r="D16" s="66">
        <f t="shared" si="1"/>
        <v>1361</v>
      </c>
      <c r="E16" s="66">
        <v>161</v>
      </c>
      <c r="F16" s="66">
        <v>636</v>
      </c>
      <c r="G16" s="66">
        <v>564</v>
      </c>
    </row>
    <row r="17" spans="1:7" ht="14.5" thickBot="1">
      <c r="A17" s="70" t="s">
        <v>4</v>
      </c>
      <c r="B17" s="67">
        <f t="shared" si="2"/>
        <v>9647</v>
      </c>
      <c r="C17" s="67">
        <v>2571</v>
      </c>
      <c r="D17" s="67">
        <f t="shared" si="1"/>
        <v>7076</v>
      </c>
      <c r="E17" s="67">
        <v>764</v>
      </c>
      <c r="F17" s="67">
        <v>3890</v>
      </c>
      <c r="G17" s="67">
        <v>2422</v>
      </c>
    </row>
    <row r="18" spans="1:7" ht="15" customHeight="1" thickBot="1">
      <c r="A18" s="58"/>
      <c r="B18" s="378" t="s">
        <v>95</v>
      </c>
      <c r="C18" s="378"/>
      <c r="D18" s="378"/>
      <c r="E18" s="378"/>
      <c r="F18" s="378"/>
      <c r="G18" s="379"/>
    </row>
    <row r="19" spans="1:7" ht="14.5" thickBot="1">
      <c r="A19" s="102" t="s">
        <v>2</v>
      </c>
      <c r="B19" s="136">
        <f t="shared" ref="B19:G26" si="3">B10*100/$B10</f>
        <v>100</v>
      </c>
      <c r="C19" s="36">
        <f>C10*100/$B10</f>
        <v>13.369150652779815</v>
      </c>
      <c r="D19" s="36">
        <f>D10*100/$B10</f>
        <v>86.630849347220192</v>
      </c>
      <c r="E19" s="36">
        <f t="shared" si="3"/>
        <v>7.4721285022737272</v>
      </c>
      <c r="F19" s="36">
        <f t="shared" si="3"/>
        <v>47.436555669649408</v>
      </c>
      <c r="G19" s="36">
        <f t="shared" si="3"/>
        <v>31.72216517529705</v>
      </c>
    </row>
    <row r="20" spans="1:7" ht="14.5" thickBot="1">
      <c r="A20" s="70" t="s">
        <v>3</v>
      </c>
      <c r="B20" s="137">
        <f t="shared" si="3"/>
        <v>100</v>
      </c>
      <c r="C20" s="37">
        <f t="shared" si="3"/>
        <v>10.62992125984252</v>
      </c>
      <c r="D20" s="37">
        <f t="shared" si="3"/>
        <v>89.370078740157481</v>
      </c>
      <c r="E20" s="37">
        <f t="shared" si="3"/>
        <v>7.2862371076854826</v>
      </c>
      <c r="F20" s="37">
        <f t="shared" si="3"/>
        <v>50.116446711766663</v>
      </c>
      <c r="G20" s="37">
        <f t="shared" si="3"/>
        <v>31.967394920705335</v>
      </c>
    </row>
    <row r="21" spans="1:7">
      <c r="A21" s="43" t="s">
        <v>39</v>
      </c>
      <c r="B21" s="136">
        <f t="shared" si="3"/>
        <v>100</v>
      </c>
      <c r="C21" s="36">
        <f t="shared" si="3"/>
        <v>9.4170403587443943</v>
      </c>
      <c r="D21" s="36">
        <f t="shared" si="3"/>
        <v>90.582959641255599</v>
      </c>
      <c r="E21" s="36">
        <f t="shared" si="3"/>
        <v>7.623318385650224</v>
      </c>
      <c r="F21" s="36">
        <f t="shared" si="3"/>
        <v>51.201563757617571</v>
      </c>
      <c r="G21" s="36">
        <f t="shared" si="3"/>
        <v>31.758077497987813</v>
      </c>
    </row>
    <row r="22" spans="1:7">
      <c r="A22" s="44" t="s">
        <v>225</v>
      </c>
      <c r="B22" s="137">
        <f t="shared" si="3"/>
        <v>100</v>
      </c>
      <c r="C22" s="37">
        <f t="shared" si="3"/>
        <v>12.860192102454642</v>
      </c>
      <c r="D22" s="37">
        <f t="shared" si="3"/>
        <v>87.139807897545353</v>
      </c>
      <c r="E22" s="37">
        <f t="shared" si="3"/>
        <v>4.2155816435432234</v>
      </c>
      <c r="F22" s="37">
        <f t="shared" si="3"/>
        <v>53.874066168623266</v>
      </c>
      <c r="G22" s="37">
        <f t="shared" si="3"/>
        <v>29.05016008537887</v>
      </c>
    </row>
    <row r="23" spans="1:7">
      <c r="A23" s="43" t="s">
        <v>26</v>
      </c>
      <c r="B23" s="136">
        <f t="shared" si="3"/>
        <v>100</v>
      </c>
      <c r="C23" s="36">
        <f t="shared" si="3"/>
        <v>6.4768976897689772</v>
      </c>
      <c r="D23" s="36">
        <f t="shared" si="3"/>
        <v>93.523102310231025</v>
      </c>
      <c r="E23" s="36">
        <f t="shared" si="3"/>
        <v>8.6633663366336631</v>
      </c>
      <c r="F23" s="36">
        <f t="shared" si="3"/>
        <v>41.006600660066006</v>
      </c>
      <c r="G23" s="36">
        <f t="shared" si="3"/>
        <v>43.853135313531354</v>
      </c>
    </row>
    <row r="24" spans="1:7" ht="14.5" thickBot="1">
      <c r="A24" s="44" t="s">
        <v>227</v>
      </c>
      <c r="B24" s="137">
        <f t="shared" si="3"/>
        <v>100</v>
      </c>
      <c r="C24" s="37">
        <f t="shared" si="3"/>
        <v>10.919072793818625</v>
      </c>
      <c r="D24" s="37">
        <f t="shared" si="3"/>
        <v>89.080927206181372</v>
      </c>
      <c r="E24" s="37">
        <f t="shared" si="3"/>
        <v>11.549410329402196</v>
      </c>
      <c r="F24" s="37">
        <f t="shared" si="3"/>
        <v>36.823912159414398</v>
      </c>
      <c r="G24" s="37">
        <f t="shared" si="3"/>
        <v>40.707604717364781</v>
      </c>
    </row>
    <row r="25" spans="1:7" ht="14.5" thickBot="1">
      <c r="A25" s="71" t="s">
        <v>27</v>
      </c>
      <c r="B25" s="136">
        <f t="shared" si="3"/>
        <v>100</v>
      </c>
      <c r="C25" s="36">
        <f t="shared" si="3"/>
        <v>5.8782849239280779</v>
      </c>
      <c r="D25" s="36">
        <f t="shared" si="3"/>
        <v>94.121715076071922</v>
      </c>
      <c r="E25" s="36">
        <f t="shared" si="3"/>
        <v>11.134163208852005</v>
      </c>
      <c r="F25" s="36">
        <f t="shared" si="3"/>
        <v>43.983402489626556</v>
      </c>
      <c r="G25" s="36">
        <f t="shared" si="3"/>
        <v>39.004149377593365</v>
      </c>
    </row>
    <row r="26" spans="1:7" ht="14.5" thickBot="1">
      <c r="A26" s="70" t="s">
        <v>4</v>
      </c>
      <c r="B26" s="137">
        <f t="shared" si="3"/>
        <v>100</v>
      </c>
      <c r="C26" s="37">
        <f t="shared" si="3"/>
        <v>26.65077226080647</v>
      </c>
      <c r="D26" s="37">
        <f t="shared" si="3"/>
        <v>73.349227739193537</v>
      </c>
      <c r="E26" s="37">
        <f t="shared" si="3"/>
        <v>7.9195604851249097</v>
      </c>
      <c r="F26" s="37">
        <f t="shared" si="3"/>
        <v>40.323416606198819</v>
      </c>
      <c r="G26" s="37">
        <f t="shared" si="3"/>
        <v>25.106250647869803</v>
      </c>
    </row>
    <row r="27" spans="1:7">
      <c r="A27" s="370" t="s">
        <v>251</v>
      </c>
      <c r="B27" s="370"/>
      <c r="C27" s="370"/>
      <c r="D27" s="370"/>
      <c r="E27" s="370"/>
      <c r="F27" s="370"/>
      <c r="G27" s="370"/>
    </row>
    <row r="28" spans="1:7">
      <c r="A28" s="370"/>
      <c r="B28" s="370"/>
      <c r="C28" s="370"/>
      <c r="D28" s="370"/>
      <c r="E28" s="370"/>
      <c r="F28" s="370"/>
      <c r="G28" s="370"/>
    </row>
  </sheetData>
  <mergeCells count="11">
    <mergeCell ref="A27:G28"/>
    <mergeCell ref="B9:G9"/>
    <mergeCell ref="B18:G18"/>
    <mergeCell ref="A5:A8"/>
    <mergeCell ref="B5:B8"/>
    <mergeCell ref="C5:G5"/>
    <mergeCell ref="C6:C8"/>
    <mergeCell ref="D6:D8"/>
    <mergeCell ref="E6:G6"/>
    <mergeCell ref="E7:E8"/>
    <mergeCell ref="F7:G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J9" sqref="J9"/>
    </sheetView>
  </sheetViews>
  <sheetFormatPr baseColWidth="10" defaultColWidth="10.81640625" defaultRowHeight="14"/>
  <cols>
    <col min="1" max="1" width="13.1796875" style="1" customWidth="1"/>
    <col min="2" max="2" width="16.26953125" style="1" customWidth="1"/>
    <col min="3" max="3" width="11.54296875" style="1" customWidth="1"/>
    <col min="4" max="4" width="17" style="1" customWidth="1"/>
    <col min="5" max="5" width="15.54296875" style="1" customWidth="1"/>
    <col min="6" max="6" width="10.81640625" style="1" customWidth="1"/>
    <col min="7" max="7" width="14.453125" style="1" customWidth="1"/>
    <col min="8" max="8" width="16.54296875" style="1" customWidth="1"/>
    <col min="9" max="16384" width="10.81640625" style="1"/>
  </cols>
  <sheetData>
    <row r="1" spans="1:8" s="15" customFormat="1" ht="20.149999999999999" customHeight="1">
      <c r="A1" s="35" t="s">
        <v>0</v>
      </c>
      <c r="B1" s="35"/>
    </row>
    <row r="2" spans="1:8" s="64" customFormat="1" ht="14.5" customHeight="1">
      <c r="A2" s="126"/>
      <c r="B2" s="126"/>
    </row>
    <row r="3" spans="1:8" s="4" customFormat="1" ht="14.5" customHeight="1">
      <c r="A3" s="54" t="s">
        <v>213</v>
      </c>
      <c r="B3" s="54"/>
    </row>
    <row r="4" spans="1:8" s="64" customFormat="1" ht="14.5" customHeight="1">
      <c r="A4" s="127"/>
      <c r="B4" s="127"/>
    </row>
    <row r="5" spans="1:8" ht="20" customHeight="1">
      <c r="A5" s="404" t="s">
        <v>57</v>
      </c>
      <c r="B5" s="405"/>
      <c r="C5" s="380" t="s">
        <v>2</v>
      </c>
      <c r="D5" s="380" t="s">
        <v>53</v>
      </c>
      <c r="E5" s="380"/>
      <c r="F5" s="380"/>
      <c r="G5" s="380"/>
      <c r="H5" s="380"/>
    </row>
    <row r="6" spans="1:8" ht="20" customHeight="1">
      <c r="A6" s="406"/>
      <c r="B6" s="407"/>
      <c r="C6" s="380"/>
      <c r="D6" s="381" t="s">
        <v>74</v>
      </c>
      <c r="E6" s="381" t="s">
        <v>163</v>
      </c>
      <c r="F6" s="384" t="s">
        <v>51</v>
      </c>
      <c r="G6" s="385"/>
      <c r="H6" s="386"/>
    </row>
    <row r="7" spans="1:8" ht="30" customHeight="1">
      <c r="A7" s="406"/>
      <c r="B7" s="407"/>
      <c r="C7" s="380"/>
      <c r="D7" s="382"/>
      <c r="E7" s="382"/>
      <c r="F7" s="381" t="s">
        <v>162</v>
      </c>
      <c r="G7" s="385" t="s">
        <v>78</v>
      </c>
      <c r="H7" s="386"/>
    </row>
    <row r="8" spans="1:8" ht="30" customHeight="1">
      <c r="A8" s="406"/>
      <c r="B8" s="407"/>
      <c r="C8" s="381"/>
      <c r="D8" s="382"/>
      <c r="E8" s="382"/>
      <c r="F8" s="382"/>
      <c r="G8" s="292" t="s">
        <v>76</v>
      </c>
      <c r="H8" s="291" t="s">
        <v>77</v>
      </c>
    </row>
    <row r="9" spans="1:8" ht="15" customHeight="1">
      <c r="A9" s="396"/>
      <c r="B9" s="397"/>
      <c r="C9" s="397" t="s">
        <v>10</v>
      </c>
      <c r="D9" s="397"/>
      <c r="E9" s="397"/>
      <c r="F9" s="397"/>
      <c r="G9" s="397"/>
      <c r="H9" s="398"/>
    </row>
    <row r="10" spans="1:8" ht="15" customHeight="1">
      <c r="A10" s="399"/>
      <c r="B10" s="400"/>
      <c r="C10" s="400" t="s">
        <v>5</v>
      </c>
      <c r="D10" s="400"/>
      <c r="E10" s="400"/>
      <c r="F10" s="400"/>
      <c r="G10" s="400"/>
      <c r="H10" s="401"/>
    </row>
    <row r="11" spans="1:8">
      <c r="A11" s="402">
        <v>2011</v>
      </c>
      <c r="B11" s="403"/>
      <c r="C11" s="259">
        <f t="shared" ref="C11:H13" si="0">C29+C47</f>
        <v>51484</v>
      </c>
      <c r="D11" s="259">
        <f t="shared" si="0"/>
        <v>16245</v>
      </c>
      <c r="E11" s="259">
        <f t="shared" si="0"/>
        <v>35239</v>
      </c>
      <c r="F11" s="259">
        <f t="shared" si="0"/>
        <v>1919</v>
      </c>
      <c r="G11" s="259">
        <f t="shared" si="0"/>
        <v>15788</v>
      </c>
      <c r="H11" s="259">
        <f t="shared" si="0"/>
        <v>17532</v>
      </c>
    </row>
    <row r="12" spans="1:8">
      <c r="A12" s="391">
        <v>2013</v>
      </c>
      <c r="B12" s="392"/>
      <c r="C12" s="67">
        <f t="shared" si="0"/>
        <v>52484</v>
      </c>
      <c r="D12" s="67">
        <f t="shared" si="0"/>
        <v>10668</v>
      </c>
      <c r="E12" s="67">
        <f t="shared" si="0"/>
        <v>41816</v>
      </c>
      <c r="F12" s="67">
        <f t="shared" si="0"/>
        <v>2956</v>
      </c>
      <c r="G12" s="67">
        <f t="shared" si="0"/>
        <v>22580</v>
      </c>
      <c r="H12" s="67">
        <f t="shared" si="0"/>
        <v>16280</v>
      </c>
    </row>
    <row r="13" spans="1:8">
      <c r="A13" s="389">
        <v>2015</v>
      </c>
      <c r="B13" s="390"/>
      <c r="C13" s="66">
        <f t="shared" si="0"/>
        <v>54536</v>
      </c>
      <c r="D13" s="66">
        <f t="shared" si="0"/>
        <v>7291</v>
      </c>
      <c r="E13" s="66">
        <f t="shared" si="0"/>
        <v>47245</v>
      </c>
      <c r="F13" s="66">
        <f t="shared" si="0"/>
        <v>4075</v>
      </c>
      <c r="G13" s="66">
        <f t="shared" si="0"/>
        <v>25870</v>
      </c>
      <c r="H13" s="66">
        <f t="shared" si="0"/>
        <v>17300</v>
      </c>
    </row>
    <row r="14" spans="1:8" ht="14.15" customHeight="1">
      <c r="A14" s="391" t="s">
        <v>161</v>
      </c>
      <c r="B14" s="392"/>
      <c r="C14" s="140">
        <f t="shared" ref="C14:H15" si="1">C12-C11</f>
        <v>1000</v>
      </c>
      <c r="D14" s="140">
        <f t="shared" si="1"/>
        <v>-5577</v>
      </c>
      <c r="E14" s="140">
        <f t="shared" si="1"/>
        <v>6577</v>
      </c>
      <c r="F14" s="140">
        <f t="shared" si="1"/>
        <v>1037</v>
      </c>
      <c r="G14" s="140">
        <f t="shared" si="1"/>
        <v>6792</v>
      </c>
      <c r="H14" s="140">
        <f t="shared" si="1"/>
        <v>-1252</v>
      </c>
    </row>
    <row r="15" spans="1:8" ht="14.15" customHeight="1">
      <c r="A15" s="389" t="s">
        <v>160</v>
      </c>
      <c r="B15" s="390"/>
      <c r="C15" s="141">
        <f t="shared" si="1"/>
        <v>2052</v>
      </c>
      <c r="D15" s="141">
        <f t="shared" si="1"/>
        <v>-3377</v>
      </c>
      <c r="E15" s="141">
        <f t="shared" si="1"/>
        <v>5429</v>
      </c>
      <c r="F15" s="141">
        <f t="shared" si="1"/>
        <v>1119</v>
      </c>
      <c r="G15" s="141">
        <f t="shared" si="1"/>
        <v>3290</v>
      </c>
      <c r="H15" s="141">
        <f t="shared" si="1"/>
        <v>1020</v>
      </c>
    </row>
    <row r="16" spans="1:8" ht="14.15" customHeight="1">
      <c r="A16" s="391" t="s">
        <v>159</v>
      </c>
      <c r="B16" s="392"/>
      <c r="C16" s="140">
        <f t="shared" ref="C16:H16" si="2">C13-C11</f>
        <v>3052</v>
      </c>
      <c r="D16" s="140">
        <f t="shared" si="2"/>
        <v>-8954</v>
      </c>
      <c r="E16" s="140">
        <f t="shared" si="2"/>
        <v>12006</v>
      </c>
      <c r="F16" s="140">
        <f t="shared" si="2"/>
        <v>2156</v>
      </c>
      <c r="G16" s="140">
        <f t="shared" si="2"/>
        <v>10082</v>
      </c>
      <c r="H16" s="140">
        <f t="shared" si="2"/>
        <v>-232</v>
      </c>
    </row>
    <row r="17" spans="1:8" ht="15" customHeight="1">
      <c r="A17" s="395"/>
      <c r="B17" s="379"/>
      <c r="C17" s="395" t="s">
        <v>121</v>
      </c>
      <c r="D17" s="378"/>
      <c r="E17" s="378"/>
      <c r="F17" s="378"/>
      <c r="G17" s="378"/>
      <c r="H17" s="379"/>
    </row>
    <row r="18" spans="1:8">
      <c r="A18" s="389">
        <v>2011</v>
      </c>
      <c r="B18" s="390"/>
      <c r="C18" s="66">
        <f t="shared" ref="C18:H20" si="3">C11*100/$C11</f>
        <v>100</v>
      </c>
      <c r="D18" s="138">
        <f t="shared" si="3"/>
        <v>31.553492347136974</v>
      </c>
      <c r="E18" s="138">
        <f t="shared" si="3"/>
        <v>68.446507652863019</v>
      </c>
      <c r="F18" s="138">
        <f t="shared" si="3"/>
        <v>3.727371610597467</v>
      </c>
      <c r="G18" s="138">
        <f t="shared" si="3"/>
        <v>30.665837930230751</v>
      </c>
      <c r="H18" s="138">
        <f t="shared" si="3"/>
        <v>34.05329811203481</v>
      </c>
    </row>
    <row r="19" spans="1:8">
      <c r="A19" s="391">
        <v>2013</v>
      </c>
      <c r="B19" s="392"/>
      <c r="C19" s="67">
        <f t="shared" si="3"/>
        <v>100</v>
      </c>
      <c r="D19" s="139">
        <f t="shared" si="3"/>
        <v>20.326194649798033</v>
      </c>
      <c r="E19" s="139">
        <f t="shared" si="3"/>
        <v>79.67380535020196</v>
      </c>
      <c r="F19" s="139">
        <f t="shared" si="3"/>
        <v>5.6321926682417498</v>
      </c>
      <c r="G19" s="139">
        <f t="shared" si="3"/>
        <v>43.022635469857484</v>
      </c>
      <c r="H19" s="139">
        <f t="shared" si="3"/>
        <v>31.018977212102737</v>
      </c>
    </row>
    <row r="20" spans="1:8">
      <c r="A20" s="389">
        <v>2015</v>
      </c>
      <c r="B20" s="390"/>
      <c r="C20" s="66">
        <f t="shared" si="3"/>
        <v>100</v>
      </c>
      <c r="D20" s="138">
        <f t="shared" si="3"/>
        <v>13.369150652779815</v>
      </c>
      <c r="E20" s="138">
        <f t="shared" si="3"/>
        <v>86.630849347220192</v>
      </c>
      <c r="F20" s="138">
        <f t="shared" si="3"/>
        <v>7.4721285022737272</v>
      </c>
      <c r="G20" s="138">
        <f t="shared" si="3"/>
        <v>47.436555669649408</v>
      </c>
      <c r="H20" s="138">
        <f t="shared" si="3"/>
        <v>31.72216517529705</v>
      </c>
    </row>
    <row r="21" spans="1:8">
      <c r="A21" s="387" t="s">
        <v>161</v>
      </c>
      <c r="B21" s="28" t="s">
        <v>8</v>
      </c>
      <c r="C21" s="142">
        <f t="shared" ref="C21:H21" si="4">C14*100/C11</f>
        <v>1.9423510216766373</v>
      </c>
      <c r="D21" s="142">
        <f t="shared" si="4"/>
        <v>-34.330563250230838</v>
      </c>
      <c r="E21" s="142">
        <f t="shared" si="4"/>
        <v>18.663980249155763</v>
      </c>
      <c r="F21" s="142">
        <f t="shared" si="4"/>
        <v>54.038561750911931</v>
      </c>
      <c r="G21" s="142">
        <f t="shared" si="4"/>
        <v>43.020015201418801</v>
      </c>
      <c r="H21" s="142">
        <f t="shared" si="4"/>
        <v>-7.1412274697695644</v>
      </c>
    </row>
    <row r="22" spans="1:8">
      <c r="A22" s="388"/>
      <c r="B22" s="29" t="s">
        <v>164</v>
      </c>
      <c r="C22" s="240" t="s">
        <v>247</v>
      </c>
      <c r="D22" s="143">
        <f>D19-D18</f>
        <v>-11.22729769733894</v>
      </c>
      <c r="E22" s="143">
        <f>E19-E18</f>
        <v>11.22729769733894</v>
      </c>
      <c r="F22" s="143">
        <f>F19-F18</f>
        <v>1.9048210576442828</v>
      </c>
      <c r="G22" s="143">
        <f>G19-G18</f>
        <v>12.356797539626733</v>
      </c>
      <c r="H22" s="143">
        <f>H19-H18</f>
        <v>-3.034320899932073</v>
      </c>
    </row>
    <row r="23" spans="1:8" ht="14.15" customHeight="1">
      <c r="A23" s="393" t="s">
        <v>160</v>
      </c>
      <c r="B23" s="28" t="s">
        <v>8</v>
      </c>
      <c r="C23" s="142">
        <f t="shared" ref="C23:H23" si="5">C15*100/C12</f>
        <v>3.9097629753829737</v>
      </c>
      <c r="D23" s="142">
        <f t="shared" si="5"/>
        <v>-31.655418072740908</v>
      </c>
      <c r="E23" s="142">
        <f t="shared" si="5"/>
        <v>12.983068681844269</v>
      </c>
      <c r="F23" s="142">
        <f t="shared" si="5"/>
        <v>37.855209742895802</v>
      </c>
      <c r="G23" s="142">
        <f t="shared" si="5"/>
        <v>14.570416297608503</v>
      </c>
      <c r="H23" s="142">
        <f t="shared" si="5"/>
        <v>6.2653562653562656</v>
      </c>
    </row>
    <row r="24" spans="1:8">
      <c r="A24" s="394"/>
      <c r="B24" s="29" t="s">
        <v>164</v>
      </c>
      <c r="C24" s="240" t="s">
        <v>247</v>
      </c>
      <c r="D24" s="143">
        <f>D20-D19</f>
        <v>-6.9570439970182179</v>
      </c>
      <c r="E24" s="143">
        <f>E20-E19</f>
        <v>6.9570439970182321</v>
      </c>
      <c r="F24" s="143">
        <f>F20-F19</f>
        <v>1.8399358340319774</v>
      </c>
      <c r="G24" s="143">
        <f>G20-G19</f>
        <v>4.4139201997919244</v>
      </c>
      <c r="H24" s="143">
        <f>H20-H19</f>
        <v>0.70318796319431343</v>
      </c>
    </row>
    <row r="25" spans="1:8">
      <c r="A25" s="387" t="s">
        <v>159</v>
      </c>
      <c r="B25" s="28" t="s">
        <v>8</v>
      </c>
      <c r="C25" s="142">
        <f t="shared" ref="C25:H25" si="6">C16*100/C11</f>
        <v>5.9280553181570976</v>
      </c>
      <c r="D25" s="142">
        <f t="shared" si="6"/>
        <v>-55.118497999384424</v>
      </c>
      <c r="E25" s="142">
        <f t="shared" si="6"/>
        <v>34.070206305513778</v>
      </c>
      <c r="F25" s="142">
        <f t="shared" si="6"/>
        <v>112.35018238665972</v>
      </c>
      <c r="G25" s="142">
        <f t="shared" si="6"/>
        <v>63.858626805168484</v>
      </c>
      <c r="H25" s="142">
        <f t="shared" si="6"/>
        <v>-1.3232945471138489</v>
      </c>
    </row>
    <row r="26" spans="1:8">
      <c r="A26" s="388"/>
      <c r="B26" s="29" t="s">
        <v>164</v>
      </c>
      <c r="C26" s="240" t="s">
        <v>247</v>
      </c>
      <c r="D26" s="143">
        <f>D20-D18</f>
        <v>-18.184341694357158</v>
      </c>
      <c r="E26" s="143">
        <f>E20-E18</f>
        <v>18.184341694357173</v>
      </c>
      <c r="F26" s="143">
        <f>F20-F18</f>
        <v>3.7447568916762601</v>
      </c>
      <c r="G26" s="143">
        <f>G20-G18</f>
        <v>16.770717739418657</v>
      </c>
      <c r="H26" s="143">
        <f>H20-H18</f>
        <v>-2.3311329367377596</v>
      </c>
    </row>
    <row r="27" spans="1:8" ht="15" customHeight="1">
      <c r="A27" s="396"/>
      <c r="B27" s="397"/>
      <c r="C27" s="397" t="s">
        <v>30</v>
      </c>
      <c r="D27" s="397"/>
      <c r="E27" s="397"/>
      <c r="F27" s="397"/>
      <c r="G27" s="397"/>
      <c r="H27" s="398"/>
    </row>
    <row r="28" spans="1:8" ht="15" customHeight="1">
      <c r="A28" s="399"/>
      <c r="B28" s="400"/>
      <c r="C28" s="400" t="s">
        <v>5</v>
      </c>
      <c r="D28" s="400"/>
      <c r="E28" s="400"/>
      <c r="F28" s="400"/>
      <c r="G28" s="400"/>
      <c r="H28" s="401"/>
    </row>
    <row r="29" spans="1:8">
      <c r="A29" s="389">
        <v>2011</v>
      </c>
      <c r="B29" s="390"/>
      <c r="C29" s="66">
        <f>D29+E29</f>
        <v>40881</v>
      </c>
      <c r="D29" s="66">
        <v>14022</v>
      </c>
      <c r="E29" s="66">
        <f>SUM(F29:H29)</f>
        <v>26859</v>
      </c>
      <c r="F29" s="66">
        <v>1382</v>
      </c>
      <c r="G29" s="66">
        <v>11439</v>
      </c>
      <c r="H29" s="66">
        <v>14038</v>
      </c>
    </row>
    <row r="30" spans="1:8">
      <c r="A30" s="391">
        <v>2013</v>
      </c>
      <c r="B30" s="392"/>
      <c r="C30" s="67">
        <f>D30+E30</f>
        <v>41585</v>
      </c>
      <c r="D30" s="67">
        <v>9343</v>
      </c>
      <c r="E30" s="67">
        <f>SUM(F30:H30)</f>
        <v>32242</v>
      </c>
      <c r="F30" s="67">
        <v>2106</v>
      </c>
      <c r="G30" s="67">
        <v>17150</v>
      </c>
      <c r="H30" s="67">
        <v>12986</v>
      </c>
    </row>
    <row r="31" spans="1:8">
      <c r="A31" s="389">
        <v>2015</v>
      </c>
      <c r="B31" s="390"/>
      <c r="C31" s="66">
        <f>D31+E31</f>
        <v>43289</v>
      </c>
      <c r="D31" s="66">
        <v>6309</v>
      </c>
      <c r="E31" s="66">
        <f>SUM(F31:H31)</f>
        <v>36980</v>
      </c>
      <c r="F31" s="66">
        <v>2903</v>
      </c>
      <c r="G31" s="66">
        <v>19943</v>
      </c>
      <c r="H31" s="66">
        <v>14134</v>
      </c>
    </row>
    <row r="32" spans="1:8" ht="14.15" customHeight="1">
      <c r="A32" s="391" t="s">
        <v>161</v>
      </c>
      <c r="B32" s="392"/>
      <c r="C32" s="140">
        <f t="shared" ref="C32:H33" si="7">C30-C29</f>
        <v>704</v>
      </c>
      <c r="D32" s="140">
        <f t="shared" si="7"/>
        <v>-4679</v>
      </c>
      <c r="E32" s="140">
        <f t="shared" si="7"/>
        <v>5383</v>
      </c>
      <c r="F32" s="140">
        <f t="shared" si="7"/>
        <v>724</v>
      </c>
      <c r="G32" s="140">
        <f t="shared" si="7"/>
        <v>5711</v>
      </c>
      <c r="H32" s="140">
        <f t="shared" si="7"/>
        <v>-1052</v>
      </c>
    </row>
    <row r="33" spans="1:8">
      <c r="A33" s="389" t="s">
        <v>160</v>
      </c>
      <c r="B33" s="390"/>
      <c r="C33" s="141">
        <f t="shared" si="7"/>
        <v>1704</v>
      </c>
      <c r="D33" s="141">
        <f t="shared" si="7"/>
        <v>-3034</v>
      </c>
      <c r="E33" s="141">
        <f t="shared" si="7"/>
        <v>4738</v>
      </c>
      <c r="F33" s="141">
        <f t="shared" si="7"/>
        <v>797</v>
      </c>
      <c r="G33" s="141">
        <f t="shared" si="7"/>
        <v>2793</v>
      </c>
      <c r="H33" s="141">
        <f t="shared" si="7"/>
        <v>1148</v>
      </c>
    </row>
    <row r="34" spans="1:8" ht="14.15" customHeight="1">
      <c r="A34" s="391" t="s">
        <v>159</v>
      </c>
      <c r="B34" s="392"/>
      <c r="C34" s="140">
        <f t="shared" ref="C34:H34" si="8">C31-C29</f>
        <v>2408</v>
      </c>
      <c r="D34" s="140">
        <f t="shared" si="8"/>
        <v>-7713</v>
      </c>
      <c r="E34" s="140">
        <f t="shared" si="8"/>
        <v>10121</v>
      </c>
      <c r="F34" s="140">
        <f t="shared" si="8"/>
        <v>1521</v>
      </c>
      <c r="G34" s="140">
        <f t="shared" si="8"/>
        <v>8504</v>
      </c>
      <c r="H34" s="140">
        <f t="shared" si="8"/>
        <v>96</v>
      </c>
    </row>
    <row r="35" spans="1:8" ht="15" customHeight="1">
      <c r="A35" s="395"/>
      <c r="B35" s="378"/>
      <c r="C35" s="378" t="s">
        <v>121</v>
      </c>
      <c r="D35" s="378"/>
      <c r="E35" s="378"/>
      <c r="F35" s="378"/>
      <c r="G35" s="378"/>
      <c r="H35" s="379"/>
    </row>
    <row r="36" spans="1:8">
      <c r="A36" s="389">
        <v>2011</v>
      </c>
      <c r="B36" s="390"/>
      <c r="C36" s="66">
        <f t="shared" ref="C36:H38" si="9">C29*100/$C29</f>
        <v>100</v>
      </c>
      <c r="D36" s="138">
        <f t="shared" si="9"/>
        <v>34.299552359286707</v>
      </c>
      <c r="E36" s="138">
        <f t="shared" si="9"/>
        <v>65.700447640713293</v>
      </c>
      <c r="F36" s="138">
        <f t="shared" si="9"/>
        <v>3.3805435287786501</v>
      </c>
      <c r="G36" s="138">
        <f t="shared" si="9"/>
        <v>27.981213766786528</v>
      </c>
      <c r="H36" s="138">
        <f t="shared" si="9"/>
        <v>34.338690345148116</v>
      </c>
    </row>
    <row r="37" spans="1:8">
      <c r="A37" s="391">
        <v>2013</v>
      </c>
      <c r="B37" s="392"/>
      <c r="C37" s="67">
        <f t="shared" si="9"/>
        <v>100</v>
      </c>
      <c r="D37" s="139">
        <f t="shared" si="9"/>
        <v>22.467235782132981</v>
      </c>
      <c r="E37" s="139">
        <f t="shared" si="9"/>
        <v>77.532764217867026</v>
      </c>
      <c r="F37" s="139">
        <f t="shared" si="9"/>
        <v>5.0643260791150659</v>
      </c>
      <c r="G37" s="139">
        <f t="shared" si="9"/>
        <v>41.240832030780332</v>
      </c>
      <c r="H37" s="139">
        <f t="shared" si="9"/>
        <v>31.227606107971624</v>
      </c>
    </row>
    <row r="38" spans="1:8">
      <c r="A38" s="389">
        <v>2015</v>
      </c>
      <c r="B38" s="390"/>
      <c r="C38" s="66">
        <f t="shared" si="9"/>
        <v>100</v>
      </c>
      <c r="D38" s="138">
        <f t="shared" si="9"/>
        <v>14.574141236803808</v>
      </c>
      <c r="E38" s="138">
        <f t="shared" si="9"/>
        <v>85.425858763196189</v>
      </c>
      <c r="F38" s="138">
        <f t="shared" si="9"/>
        <v>6.7060916168079654</v>
      </c>
      <c r="G38" s="138">
        <f t="shared" si="9"/>
        <v>46.069440273510594</v>
      </c>
      <c r="H38" s="138">
        <f t="shared" si="9"/>
        <v>32.650326872877635</v>
      </c>
    </row>
    <row r="39" spans="1:8" ht="14.15" customHeight="1">
      <c r="A39" s="387" t="s">
        <v>161</v>
      </c>
      <c r="B39" s="28" t="s">
        <v>8</v>
      </c>
      <c r="C39" s="142">
        <f t="shared" ref="C39:H39" si="10">C32*100/C29</f>
        <v>1.7220713779017147</v>
      </c>
      <c r="D39" s="142">
        <f t="shared" si="10"/>
        <v>-33.36899158465269</v>
      </c>
      <c r="E39" s="142">
        <f t="shared" si="10"/>
        <v>20.041699244201197</v>
      </c>
      <c r="F39" s="142">
        <f t="shared" si="10"/>
        <v>52.38784370477569</v>
      </c>
      <c r="G39" s="142">
        <f t="shared" si="10"/>
        <v>49.925692805315151</v>
      </c>
      <c r="H39" s="142">
        <f t="shared" si="10"/>
        <v>-7.4939450064111695</v>
      </c>
    </row>
    <row r="40" spans="1:8">
      <c r="A40" s="388"/>
      <c r="B40" s="29" t="s">
        <v>164</v>
      </c>
      <c r="C40" s="240" t="s">
        <v>247</v>
      </c>
      <c r="D40" s="143">
        <f>D37-D36</f>
        <v>-11.832316577153726</v>
      </c>
      <c r="E40" s="143">
        <f>E37-E36</f>
        <v>11.832316577153733</v>
      </c>
      <c r="F40" s="143">
        <f>F37-F36</f>
        <v>1.6837825503364159</v>
      </c>
      <c r="G40" s="143">
        <f>G37-G36</f>
        <v>13.259618263993804</v>
      </c>
      <c r="H40" s="143">
        <f>H37-H36</f>
        <v>-3.1110842371764917</v>
      </c>
    </row>
    <row r="41" spans="1:8" ht="14.15" customHeight="1">
      <c r="A41" s="393" t="s">
        <v>160</v>
      </c>
      <c r="B41" s="28" t="s">
        <v>8</v>
      </c>
      <c r="C41" s="142">
        <f t="shared" ref="C41:H41" si="11">C33*100/C30</f>
        <v>4.0976313574606227</v>
      </c>
      <c r="D41" s="142">
        <f t="shared" si="11"/>
        <v>-32.473509579364233</v>
      </c>
      <c r="E41" s="142">
        <f t="shared" si="11"/>
        <v>14.695118168848087</v>
      </c>
      <c r="F41" s="142">
        <f t="shared" si="11"/>
        <v>37.844254510921175</v>
      </c>
      <c r="G41" s="142">
        <f t="shared" si="11"/>
        <v>16.285714285714285</v>
      </c>
      <c r="H41" s="142">
        <f t="shared" si="11"/>
        <v>8.8402895425843209</v>
      </c>
    </row>
    <row r="42" spans="1:8">
      <c r="A42" s="394"/>
      <c r="B42" s="29" t="s">
        <v>164</v>
      </c>
      <c r="C42" s="240" t="s">
        <v>247</v>
      </c>
      <c r="D42" s="143">
        <f>D38-D37</f>
        <v>-7.8930945453291734</v>
      </c>
      <c r="E42" s="143">
        <f>E38-E37</f>
        <v>7.8930945453291628</v>
      </c>
      <c r="F42" s="143">
        <f>F38-F37</f>
        <v>1.6417655376928995</v>
      </c>
      <c r="G42" s="143">
        <f>G38-G37</f>
        <v>4.8286082427302617</v>
      </c>
      <c r="H42" s="143">
        <f>H38-H37</f>
        <v>1.4227207649060105</v>
      </c>
    </row>
    <row r="43" spans="1:8" ht="14.15" customHeight="1">
      <c r="A43" s="387" t="s">
        <v>159</v>
      </c>
      <c r="B43" s="28" t="s">
        <v>8</v>
      </c>
      <c r="C43" s="142">
        <f t="shared" ref="C43:H43" si="12">C34*100/C29</f>
        <v>5.8902668721410922</v>
      </c>
      <c r="D43" s="142">
        <f t="shared" si="12"/>
        <v>-55.006418485237482</v>
      </c>
      <c r="E43" s="142">
        <f t="shared" si="12"/>
        <v>37.681968800029786</v>
      </c>
      <c r="F43" s="142">
        <f t="shared" si="12"/>
        <v>110.05788712011578</v>
      </c>
      <c r="G43" s="142">
        <f t="shared" si="12"/>
        <v>74.342162776466481</v>
      </c>
      <c r="H43" s="142">
        <f t="shared" si="12"/>
        <v>0.68385809944436526</v>
      </c>
    </row>
    <row r="44" spans="1:8">
      <c r="A44" s="388"/>
      <c r="B44" s="29" t="s">
        <v>164</v>
      </c>
      <c r="C44" s="240" t="s">
        <v>247</v>
      </c>
      <c r="D44" s="143">
        <f>D38-D36</f>
        <v>-19.7254111224829</v>
      </c>
      <c r="E44" s="143">
        <f>E38-E36</f>
        <v>19.725411122482896</v>
      </c>
      <c r="F44" s="143">
        <f>F38-F36</f>
        <v>3.3255480880293153</v>
      </c>
      <c r="G44" s="143">
        <f>G38-G36</f>
        <v>18.088226506724066</v>
      </c>
      <c r="H44" s="143">
        <f>H38-H36</f>
        <v>-1.6883634722704812</v>
      </c>
    </row>
    <row r="45" spans="1:8" ht="15" customHeight="1">
      <c r="A45" s="396"/>
      <c r="B45" s="397"/>
      <c r="C45" s="397" t="s">
        <v>31</v>
      </c>
      <c r="D45" s="397"/>
      <c r="E45" s="397"/>
      <c r="F45" s="397"/>
      <c r="G45" s="397"/>
      <c r="H45" s="398"/>
    </row>
    <row r="46" spans="1:8" ht="15" customHeight="1">
      <c r="A46" s="399"/>
      <c r="B46" s="400"/>
      <c r="C46" s="400" t="s">
        <v>5</v>
      </c>
      <c r="D46" s="400"/>
      <c r="E46" s="400"/>
      <c r="F46" s="400"/>
      <c r="G46" s="400"/>
      <c r="H46" s="401"/>
    </row>
    <row r="47" spans="1:8">
      <c r="A47" s="389">
        <v>2011</v>
      </c>
      <c r="B47" s="390"/>
      <c r="C47" s="66">
        <f>D47+E47</f>
        <v>10603</v>
      </c>
      <c r="D47" s="66">
        <v>2223</v>
      </c>
      <c r="E47" s="66">
        <f>SUM(F47:H47)</f>
        <v>8380</v>
      </c>
      <c r="F47" s="66">
        <v>537</v>
      </c>
      <c r="G47" s="66">
        <v>4349</v>
      </c>
      <c r="H47" s="66">
        <v>3494</v>
      </c>
    </row>
    <row r="48" spans="1:8">
      <c r="A48" s="391">
        <v>2013</v>
      </c>
      <c r="B48" s="392"/>
      <c r="C48" s="67">
        <f>D48+E48</f>
        <v>10899</v>
      </c>
      <c r="D48" s="67">
        <v>1325</v>
      </c>
      <c r="E48" s="67">
        <f>SUM(F48:H48)</f>
        <v>9574</v>
      </c>
      <c r="F48" s="67">
        <v>850</v>
      </c>
      <c r="G48" s="67">
        <v>5430</v>
      </c>
      <c r="H48" s="67">
        <v>3294</v>
      </c>
    </row>
    <row r="49" spans="1:8">
      <c r="A49" s="389">
        <v>2015</v>
      </c>
      <c r="B49" s="390"/>
      <c r="C49" s="66">
        <f>D49+E49</f>
        <v>11247</v>
      </c>
      <c r="D49" s="66">
        <v>982</v>
      </c>
      <c r="E49" s="66">
        <f>SUM(F49:H49)</f>
        <v>10265</v>
      </c>
      <c r="F49" s="66">
        <v>1172</v>
      </c>
      <c r="G49" s="66">
        <v>5927</v>
      </c>
      <c r="H49" s="66">
        <v>3166</v>
      </c>
    </row>
    <row r="50" spans="1:8" ht="14.15" customHeight="1">
      <c r="A50" s="391" t="s">
        <v>161</v>
      </c>
      <c r="B50" s="392"/>
      <c r="C50" s="140">
        <f t="shared" ref="C50:H51" si="13">C48-C47</f>
        <v>296</v>
      </c>
      <c r="D50" s="140">
        <f t="shared" si="13"/>
        <v>-898</v>
      </c>
      <c r="E50" s="140">
        <f t="shared" si="13"/>
        <v>1194</v>
      </c>
      <c r="F50" s="140">
        <f t="shared" si="13"/>
        <v>313</v>
      </c>
      <c r="G50" s="140">
        <f t="shared" si="13"/>
        <v>1081</v>
      </c>
      <c r="H50" s="140">
        <f t="shared" si="13"/>
        <v>-200</v>
      </c>
    </row>
    <row r="51" spans="1:8">
      <c r="A51" s="389" t="s">
        <v>160</v>
      </c>
      <c r="B51" s="390"/>
      <c r="C51" s="141">
        <f t="shared" si="13"/>
        <v>348</v>
      </c>
      <c r="D51" s="141">
        <f t="shared" si="13"/>
        <v>-343</v>
      </c>
      <c r="E51" s="141">
        <f t="shared" si="13"/>
        <v>691</v>
      </c>
      <c r="F51" s="141">
        <f t="shared" si="13"/>
        <v>322</v>
      </c>
      <c r="G51" s="141">
        <f t="shared" si="13"/>
        <v>497</v>
      </c>
      <c r="H51" s="141">
        <f t="shared" si="13"/>
        <v>-128</v>
      </c>
    </row>
    <row r="52" spans="1:8" ht="14.15" customHeight="1">
      <c r="A52" s="391" t="s">
        <v>159</v>
      </c>
      <c r="B52" s="392"/>
      <c r="C52" s="140">
        <f t="shared" ref="C52:H52" si="14">C49-C47</f>
        <v>644</v>
      </c>
      <c r="D52" s="140">
        <f t="shared" si="14"/>
        <v>-1241</v>
      </c>
      <c r="E52" s="140">
        <f t="shared" si="14"/>
        <v>1885</v>
      </c>
      <c r="F52" s="140">
        <f t="shared" si="14"/>
        <v>635</v>
      </c>
      <c r="G52" s="140">
        <f t="shared" si="14"/>
        <v>1578</v>
      </c>
      <c r="H52" s="140">
        <f t="shared" si="14"/>
        <v>-328</v>
      </c>
    </row>
    <row r="53" spans="1:8" ht="15" customHeight="1">
      <c r="A53" s="395"/>
      <c r="B53" s="378"/>
      <c r="C53" s="378" t="s">
        <v>121</v>
      </c>
      <c r="D53" s="378"/>
      <c r="E53" s="378"/>
      <c r="F53" s="378"/>
      <c r="G53" s="378"/>
      <c r="H53" s="379"/>
    </row>
    <row r="54" spans="1:8">
      <c r="A54" s="389">
        <v>2011</v>
      </c>
      <c r="B54" s="390"/>
      <c r="C54" s="66">
        <f t="shared" ref="C54:H56" si="15">C47*100/$C47</f>
        <v>100</v>
      </c>
      <c r="D54" s="138">
        <f t="shared" si="15"/>
        <v>20.965764406300103</v>
      </c>
      <c r="E54" s="138">
        <f t="shared" si="15"/>
        <v>79.03423559369989</v>
      </c>
      <c r="F54" s="138">
        <f t="shared" si="15"/>
        <v>5.0646043572573802</v>
      </c>
      <c r="G54" s="138">
        <f t="shared" si="15"/>
        <v>41.016693388663583</v>
      </c>
      <c r="H54" s="138">
        <f t="shared" si="15"/>
        <v>32.952937847778934</v>
      </c>
    </row>
    <row r="55" spans="1:8">
      <c r="A55" s="391">
        <v>2013</v>
      </c>
      <c r="B55" s="392"/>
      <c r="C55" s="67">
        <f t="shared" si="15"/>
        <v>100</v>
      </c>
      <c r="D55" s="139">
        <f t="shared" si="15"/>
        <v>12.157078631067071</v>
      </c>
      <c r="E55" s="139">
        <f t="shared" si="15"/>
        <v>87.842921368932934</v>
      </c>
      <c r="F55" s="139">
        <f t="shared" si="15"/>
        <v>7.7988806312505732</v>
      </c>
      <c r="G55" s="139">
        <f t="shared" si="15"/>
        <v>49.82108450316543</v>
      </c>
      <c r="H55" s="139">
        <f t="shared" si="15"/>
        <v>30.222956234516928</v>
      </c>
    </row>
    <row r="56" spans="1:8">
      <c r="A56" s="389">
        <v>2015</v>
      </c>
      <c r="B56" s="390"/>
      <c r="C56" s="66">
        <f t="shared" si="15"/>
        <v>100</v>
      </c>
      <c r="D56" s="138">
        <f t="shared" si="15"/>
        <v>8.7312172134791499</v>
      </c>
      <c r="E56" s="138">
        <f t="shared" si="15"/>
        <v>91.268782786520845</v>
      </c>
      <c r="F56" s="138">
        <f t="shared" si="15"/>
        <v>10.420556592869209</v>
      </c>
      <c r="G56" s="138">
        <f t="shared" si="15"/>
        <v>52.698497377078333</v>
      </c>
      <c r="H56" s="138">
        <f t="shared" si="15"/>
        <v>28.149728816573308</v>
      </c>
    </row>
    <row r="57" spans="1:8" ht="14.15" customHeight="1">
      <c r="A57" s="387" t="s">
        <v>161</v>
      </c>
      <c r="B57" s="28" t="s">
        <v>8</v>
      </c>
      <c r="C57" s="142">
        <f>C50*100/C47</f>
        <v>2.7916627369612375</v>
      </c>
      <c r="D57" s="142">
        <f t="shared" ref="D57:H57" si="16">D50*100/D47</f>
        <v>-40.395861448493029</v>
      </c>
      <c r="E57" s="142">
        <f t="shared" si="16"/>
        <v>14.248210023866349</v>
      </c>
      <c r="F57" s="142">
        <f t="shared" si="16"/>
        <v>58.286778398510243</v>
      </c>
      <c r="G57" s="142">
        <f t="shared" si="16"/>
        <v>24.856288802023453</v>
      </c>
      <c r="H57" s="142">
        <f t="shared" si="16"/>
        <v>-5.7240984544934177</v>
      </c>
    </row>
    <row r="58" spans="1:8">
      <c r="A58" s="388"/>
      <c r="B58" s="29" t="s">
        <v>164</v>
      </c>
      <c r="C58" s="240" t="s">
        <v>247</v>
      </c>
      <c r="D58" s="143">
        <f>D55-D54</f>
        <v>-8.8086857752330321</v>
      </c>
      <c r="E58" s="143">
        <f>E55-E54</f>
        <v>8.8086857752330445</v>
      </c>
      <c r="F58" s="143">
        <f>F55-F54</f>
        <v>2.734276273993193</v>
      </c>
      <c r="G58" s="143">
        <f>G55-G54</f>
        <v>8.804391114501847</v>
      </c>
      <c r="H58" s="143">
        <f>H55-H54</f>
        <v>-2.7299816132620052</v>
      </c>
    </row>
    <row r="59" spans="1:8" ht="14.15" customHeight="1">
      <c r="A59" s="393" t="s">
        <v>160</v>
      </c>
      <c r="B59" s="28" t="s">
        <v>8</v>
      </c>
      <c r="C59" s="142">
        <f t="shared" ref="C59:H59" si="17">C51*100/C48</f>
        <v>3.192953481970823</v>
      </c>
      <c r="D59" s="142">
        <f t="shared" si="17"/>
        <v>-25.886792452830189</v>
      </c>
      <c r="E59" s="142">
        <f t="shared" si="17"/>
        <v>7.217463964904951</v>
      </c>
      <c r="F59" s="142">
        <f t="shared" si="17"/>
        <v>37.882352941176471</v>
      </c>
      <c r="G59" s="142">
        <f t="shared" si="17"/>
        <v>9.1528545119705349</v>
      </c>
      <c r="H59" s="142">
        <f t="shared" si="17"/>
        <v>-3.885853066180935</v>
      </c>
    </row>
    <row r="60" spans="1:8">
      <c r="A60" s="394"/>
      <c r="B60" s="29" t="s">
        <v>164</v>
      </c>
      <c r="C60" s="240" t="s">
        <v>247</v>
      </c>
      <c r="D60" s="143">
        <f>D56-D55</f>
        <v>-3.425861417587921</v>
      </c>
      <c r="E60" s="143">
        <f>E56-E55</f>
        <v>3.4258614175879103</v>
      </c>
      <c r="F60" s="143">
        <f>F56-F55</f>
        <v>2.621675961618636</v>
      </c>
      <c r="G60" s="143">
        <f>G56-G55</f>
        <v>2.8774128739129026</v>
      </c>
      <c r="H60" s="143">
        <f>H56-H55</f>
        <v>-2.0732274179436203</v>
      </c>
    </row>
    <row r="61" spans="1:8" ht="14.15" customHeight="1">
      <c r="A61" s="387" t="s">
        <v>159</v>
      </c>
      <c r="B61" s="28" t="s">
        <v>8</v>
      </c>
      <c r="C61" s="142">
        <f t="shared" ref="C61:H61" si="18">C52*100/C47</f>
        <v>6.0737527114967458</v>
      </c>
      <c r="D61" s="142">
        <f t="shared" si="18"/>
        <v>-55.825461088618987</v>
      </c>
      <c r="E61" s="142">
        <f t="shared" si="18"/>
        <v>22.494033412887827</v>
      </c>
      <c r="F61" s="142">
        <f t="shared" si="18"/>
        <v>118.24953445065177</v>
      </c>
      <c r="G61" s="142">
        <f t="shared" si="18"/>
        <v>36.284203265118421</v>
      </c>
      <c r="H61" s="142">
        <f t="shared" si="18"/>
        <v>-9.3875214653692041</v>
      </c>
    </row>
    <row r="62" spans="1:8">
      <c r="A62" s="388"/>
      <c r="B62" s="29" t="s">
        <v>164</v>
      </c>
      <c r="C62" s="240" t="s">
        <v>247</v>
      </c>
      <c r="D62" s="143">
        <f>D56-D54</f>
        <v>-12.234547192820953</v>
      </c>
      <c r="E62" s="143">
        <f>E56-E54</f>
        <v>12.234547192820955</v>
      </c>
      <c r="F62" s="143">
        <f>F56-F54</f>
        <v>5.355952235611829</v>
      </c>
      <c r="G62" s="143">
        <f>G56-G54</f>
        <v>11.68180398841475</v>
      </c>
      <c r="H62" s="143">
        <f>H56-H54</f>
        <v>-4.8032090312056255</v>
      </c>
    </row>
    <row r="63" spans="1:8">
      <c r="A63" s="338" t="s">
        <v>305</v>
      </c>
      <c r="B63" s="338"/>
      <c r="C63" s="338"/>
      <c r="D63" s="338"/>
      <c r="E63" s="338"/>
      <c r="F63" s="338"/>
      <c r="G63" s="338"/>
      <c r="H63" s="338"/>
    </row>
    <row r="64" spans="1:8">
      <c r="A64" s="370"/>
      <c r="B64" s="370"/>
      <c r="C64" s="370"/>
      <c r="D64" s="370"/>
      <c r="E64" s="370"/>
      <c r="F64" s="370"/>
      <c r="G64" s="370"/>
      <c r="H64" s="370"/>
    </row>
  </sheetData>
  <mergeCells count="63">
    <mergeCell ref="G7:H7"/>
    <mergeCell ref="A11:B11"/>
    <mergeCell ref="A12:B12"/>
    <mergeCell ref="D6:D8"/>
    <mergeCell ref="A5:B8"/>
    <mergeCell ref="C5:C8"/>
    <mergeCell ref="D5:H5"/>
    <mergeCell ref="E6:E8"/>
    <mergeCell ref="F6:H6"/>
    <mergeCell ref="F7:F8"/>
    <mergeCell ref="C9:H9"/>
    <mergeCell ref="A9:B9"/>
    <mergeCell ref="C10:H10"/>
    <mergeCell ref="A10:B10"/>
    <mergeCell ref="A13:B13"/>
    <mergeCell ref="A14:B14"/>
    <mergeCell ref="A15:B15"/>
    <mergeCell ref="A16:B16"/>
    <mergeCell ref="C17:H17"/>
    <mergeCell ref="A17:B17"/>
    <mergeCell ref="A18:B18"/>
    <mergeCell ref="A19:B19"/>
    <mergeCell ref="A20:B20"/>
    <mergeCell ref="A21:A22"/>
    <mergeCell ref="A23:A24"/>
    <mergeCell ref="A25:A26"/>
    <mergeCell ref="A29:B29"/>
    <mergeCell ref="A30:B30"/>
    <mergeCell ref="A27:B27"/>
    <mergeCell ref="C27:H27"/>
    <mergeCell ref="A28:B28"/>
    <mergeCell ref="C28:H28"/>
    <mergeCell ref="A31:B31"/>
    <mergeCell ref="A32:B32"/>
    <mergeCell ref="A33:B33"/>
    <mergeCell ref="A34:B34"/>
    <mergeCell ref="C35:H35"/>
    <mergeCell ref="A35:B35"/>
    <mergeCell ref="A36:B36"/>
    <mergeCell ref="A37:B37"/>
    <mergeCell ref="A38:B38"/>
    <mergeCell ref="A39:A40"/>
    <mergeCell ref="A41:A42"/>
    <mergeCell ref="A43:A44"/>
    <mergeCell ref="A47:B47"/>
    <mergeCell ref="A48:B48"/>
    <mergeCell ref="A45:B45"/>
    <mergeCell ref="C45:H45"/>
    <mergeCell ref="A46:B46"/>
    <mergeCell ref="C46:H46"/>
    <mergeCell ref="A49:B49"/>
    <mergeCell ref="A50:B50"/>
    <mergeCell ref="A51:B51"/>
    <mergeCell ref="A52:B52"/>
    <mergeCell ref="A53:B53"/>
    <mergeCell ref="C53:H53"/>
    <mergeCell ref="A63:H64"/>
    <mergeCell ref="A61:A62"/>
    <mergeCell ref="A54:B54"/>
    <mergeCell ref="A55:B55"/>
    <mergeCell ref="A56:B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15" customFormat="1" ht="20.149999999999999" customHeight="1">
      <c r="A1" s="35" t="s">
        <v>0</v>
      </c>
      <c r="C1" s="40"/>
      <c r="D1" s="40"/>
      <c r="E1" s="40"/>
      <c r="F1" s="40"/>
      <c r="L1" s="40"/>
    </row>
    <row r="2" spans="1:12" s="64" customFormat="1" ht="14.5" customHeight="1">
      <c r="A2" s="126"/>
    </row>
    <row r="3" spans="1:12" s="4" customFormat="1" ht="14.5" customHeight="1">
      <c r="A3" s="54" t="s">
        <v>187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1</v>
      </c>
      <c r="C6" s="336"/>
      <c r="D6" s="336"/>
      <c r="E6" s="336"/>
      <c r="F6" s="336"/>
      <c r="G6" s="336"/>
      <c r="H6" s="336"/>
      <c r="I6" s="336"/>
      <c r="J6" s="336"/>
      <c r="K6" s="336"/>
      <c r="L6" s="179"/>
    </row>
    <row r="7" spans="1:12">
      <c r="A7" s="7" t="s">
        <v>10</v>
      </c>
      <c r="B7" s="19">
        <f t="shared" ref="B7:K7" si="0">SUM(B9:B18,B20:B25)</f>
        <v>17759</v>
      </c>
      <c r="C7" s="19">
        <f t="shared" si="0"/>
        <v>17411</v>
      </c>
      <c r="D7" s="19">
        <f t="shared" si="0"/>
        <v>17165</v>
      </c>
      <c r="E7" s="19">
        <f t="shared" si="0"/>
        <v>17256</v>
      </c>
      <c r="F7" s="19">
        <f t="shared" si="0"/>
        <v>17183</v>
      </c>
      <c r="G7" s="19">
        <f t="shared" si="0"/>
        <v>17106</v>
      </c>
      <c r="H7" s="19">
        <f t="shared" si="0"/>
        <v>17210</v>
      </c>
      <c r="I7" s="19">
        <f t="shared" si="0"/>
        <v>17230</v>
      </c>
      <c r="J7" s="19">
        <f t="shared" si="0"/>
        <v>17696</v>
      </c>
      <c r="K7" s="19">
        <f t="shared" si="0"/>
        <v>18034</v>
      </c>
      <c r="L7" s="154">
        <f>K7-B7</f>
        <v>275</v>
      </c>
    </row>
    <row r="8" spans="1:12">
      <c r="A8" s="44" t="s">
        <v>30</v>
      </c>
      <c r="B8" s="21">
        <f t="shared" ref="B8:K8" si="1">SUM(B9:B18)</f>
        <v>13048</v>
      </c>
      <c r="C8" s="21">
        <f t="shared" si="1"/>
        <v>12914</v>
      </c>
      <c r="D8" s="21">
        <f t="shared" si="1"/>
        <v>12831</v>
      </c>
      <c r="E8" s="21">
        <f t="shared" si="1"/>
        <v>12967</v>
      </c>
      <c r="F8" s="21">
        <f t="shared" si="1"/>
        <v>12993</v>
      </c>
      <c r="G8" s="21">
        <f t="shared" si="1"/>
        <v>12943</v>
      </c>
      <c r="H8" s="21">
        <f t="shared" si="1"/>
        <v>13055</v>
      </c>
      <c r="I8" s="21">
        <f t="shared" si="1"/>
        <v>13113</v>
      </c>
      <c r="J8" s="21">
        <f t="shared" si="1"/>
        <v>13528</v>
      </c>
      <c r="K8" s="21">
        <f t="shared" si="1"/>
        <v>13864</v>
      </c>
      <c r="L8" s="155">
        <f t="shared" ref="L8:L25" si="2">K8-B8</f>
        <v>816</v>
      </c>
    </row>
    <row r="9" spans="1:12" s="15" customFormat="1">
      <c r="A9" s="68" t="s">
        <v>11</v>
      </c>
      <c r="B9" s="19">
        <v>423</v>
      </c>
      <c r="C9" s="19">
        <v>392</v>
      </c>
      <c r="D9" s="19">
        <v>388</v>
      </c>
      <c r="E9" s="19">
        <v>387</v>
      </c>
      <c r="F9" s="19">
        <v>374</v>
      </c>
      <c r="G9" s="19">
        <v>368</v>
      </c>
      <c r="H9" s="19">
        <v>359</v>
      </c>
      <c r="I9" s="19">
        <v>363</v>
      </c>
      <c r="J9" s="19">
        <v>373</v>
      </c>
      <c r="K9" s="19">
        <v>388</v>
      </c>
      <c r="L9" s="154">
        <f t="shared" si="2"/>
        <v>-35</v>
      </c>
    </row>
    <row r="10" spans="1:12" s="15" customFormat="1">
      <c r="A10" s="69" t="s">
        <v>12</v>
      </c>
      <c r="B10" s="21">
        <v>47</v>
      </c>
      <c r="C10" s="21">
        <v>49</v>
      </c>
      <c r="D10" s="21">
        <v>29</v>
      </c>
      <c r="E10" s="21">
        <v>25</v>
      </c>
      <c r="F10" s="21">
        <v>10</v>
      </c>
      <c r="G10" s="21">
        <v>7</v>
      </c>
      <c r="H10" s="21">
        <v>7</v>
      </c>
      <c r="I10" s="21">
        <v>8</v>
      </c>
      <c r="J10" s="21">
        <v>9</v>
      </c>
      <c r="K10" s="21">
        <v>11</v>
      </c>
      <c r="L10" s="155">
        <f t="shared" si="2"/>
        <v>-36</v>
      </c>
    </row>
    <row r="11" spans="1:12" s="15" customFormat="1">
      <c r="A11" s="68" t="s">
        <v>13</v>
      </c>
      <c r="B11" s="19">
        <v>1387</v>
      </c>
      <c r="C11" s="19">
        <v>1416</v>
      </c>
      <c r="D11" s="19">
        <v>1397</v>
      </c>
      <c r="E11" s="19">
        <v>1439</v>
      </c>
      <c r="F11" s="19">
        <v>1448</v>
      </c>
      <c r="G11" s="19">
        <v>1467</v>
      </c>
      <c r="H11" s="19">
        <v>1474</v>
      </c>
      <c r="I11" s="19">
        <v>1496</v>
      </c>
      <c r="J11" s="19">
        <v>1574</v>
      </c>
      <c r="K11" s="19">
        <v>1627</v>
      </c>
      <c r="L11" s="154">
        <f t="shared" si="2"/>
        <v>240</v>
      </c>
    </row>
    <row r="12" spans="1:12" s="15" customFormat="1">
      <c r="A12" s="69" t="s">
        <v>14</v>
      </c>
      <c r="B12" s="21">
        <v>91</v>
      </c>
      <c r="C12" s="21">
        <v>91</v>
      </c>
      <c r="D12" s="21">
        <v>86</v>
      </c>
      <c r="E12" s="21">
        <v>86</v>
      </c>
      <c r="F12" s="21">
        <v>88</v>
      </c>
      <c r="G12" s="21">
        <v>90</v>
      </c>
      <c r="H12" s="21">
        <v>91</v>
      </c>
      <c r="I12" s="21">
        <v>89</v>
      </c>
      <c r="J12" s="21">
        <v>90</v>
      </c>
      <c r="K12" s="21">
        <v>92</v>
      </c>
      <c r="L12" s="155">
        <f t="shared" si="2"/>
        <v>1</v>
      </c>
    </row>
    <row r="13" spans="1:12" s="15" customFormat="1">
      <c r="A13" s="68" t="s">
        <v>15</v>
      </c>
      <c r="B13" s="19">
        <v>2537</v>
      </c>
      <c r="C13" s="19">
        <v>2425</v>
      </c>
      <c r="D13" s="19">
        <v>2354</v>
      </c>
      <c r="E13" s="19">
        <v>2391</v>
      </c>
      <c r="F13" s="19">
        <v>2377</v>
      </c>
      <c r="G13" s="19">
        <v>2330</v>
      </c>
      <c r="H13" s="19">
        <v>2333</v>
      </c>
      <c r="I13" s="19">
        <v>2305</v>
      </c>
      <c r="J13" s="19">
        <v>2350</v>
      </c>
      <c r="K13" s="19">
        <v>2467</v>
      </c>
      <c r="L13" s="154">
        <f t="shared" si="2"/>
        <v>-70</v>
      </c>
    </row>
    <row r="14" spans="1:12" s="15" customFormat="1">
      <c r="A14" s="69" t="s">
        <v>16</v>
      </c>
      <c r="B14" s="21">
        <v>1702</v>
      </c>
      <c r="C14" s="21">
        <v>1690</v>
      </c>
      <c r="D14" s="21">
        <v>1676</v>
      </c>
      <c r="E14" s="21">
        <v>1659</v>
      </c>
      <c r="F14" s="21">
        <v>1650</v>
      </c>
      <c r="G14" s="21">
        <v>1599</v>
      </c>
      <c r="H14" s="21">
        <v>1632</v>
      </c>
      <c r="I14" s="21">
        <v>1634</v>
      </c>
      <c r="J14" s="21">
        <v>1674</v>
      </c>
      <c r="K14" s="21">
        <v>1693</v>
      </c>
      <c r="L14" s="155">
        <f t="shared" si="2"/>
        <v>-9</v>
      </c>
    </row>
    <row r="15" spans="1:12" s="15" customFormat="1">
      <c r="A15" s="68" t="s">
        <v>17</v>
      </c>
      <c r="B15" s="19">
        <v>1067</v>
      </c>
      <c r="C15" s="19">
        <v>1083</v>
      </c>
      <c r="D15" s="19">
        <v>1085</v>
      </c>
      <c r="E15" s="19">
        <v>1091</v>
      </c>
      <c r="F15" s="19">
        <v>1067</v>
      </c>
      <c r="G15" s="19">
        <v>1064</v>
      </c>
      <c r="H15" s="19">
        <v>1100</v>
      </c>
      <c r="I15" s="19">
        <v>1095</v>
      </c>
      <c r="J15" s="19">
        <v>1140</v>
      </c>
      <c r="K15" s="19">
        <v>1158</v>
      </c>
      <c r="L15" s="154">
        <f t="shared" si="2"/>
        <v>91</v>
      </c>
    </row>
    <row r="16" spans="1:12" s="15" customFormat="1">
      <c r="A16" s="69" t="s">
        <v>18</v>
      </c>
      <c r="B16" s="21">
        <v>3279</v>
      </c>
      <c r="C16" s="21">
        <v>3282</v>
      </c>
      <c r="D16" s="21">
        <v>3285</v>
      </c>
      <c r="E16" s="21">
        <v>3331</v>
      </c>
      <c r="F16" s="21">
        <v>3385</v>
      </c>
      <c r="G16" s="21">
        <v>3394</v>
      </c>
      <c r="H16" s="21">
        <v>3411</v>
      </c>
      <c r="I16" s="21">
        <v>3455</v>
      </c>
      <c r="J16" s="21">
        <v>3570</v>
      </c>
      <c r="K16" s="21">
        <v>3648</v>
      </c>
      <c r="L16" s="155">
        <f t="shared" si="2"/>
        <v>369</v>
      </c>
    </row>
    <row r="17" spans="1:12" s="15" customFormat="1">
      <c r="A17" s="68" t="s">
        <v>19</v>
      </c>
      <c r="B17" s="19">
        <v>2376</v>
      </c>
      <c r="C17" s="19">
        <v>2357</v>
      </c>
      <c r="D17" s="19">
        <v>2402</v>
      </c>
      <c r="E17" s="19">
        <v>2432</v>
      </c>
      <c r="F17" s="19">
        <v>2466</v>
      </c>
      <c r="G17" s="19">
        <v>2493</v>
      </c>
      <c r="H17" s="19">
        <v>2519</v>
      </c>
      <c r="I17" s="19">
        <v>2534</v>
      </c>
      <c r="J17" s="19">
        <v>2615</v>
      </c>
      <c r="K17" s="19">
        <v>2644</v>
      </c>
      <c r="L17" s="154">
        <f t="shared" si="2"/>
        <v>268</v>
      </c>
    </row>
    <row r="18" spans="1:12" s="15" customFormat="1">
      <c r="A18" s="69" t="s">
        <v>20</v>
      </c>
      <c r="B18" s="21">
        <v>139</v>
      </c>
      <c r="C18" s="21">
        <v>129</v>
      </c>
      <c r="D18" s="21">
        <v>129</v>
      </c>
      <c r="E18" s="21">
        <v>126</v>
      </c>
      <c r="F18" s="21">
        <v>128</v>
      </c>
      <c r="G18" s="21">
        <v>131</v>
      </c>
      <c r="H18" s="21">
        <v>129</v>
      </c>
      <c r="I18" s="21">
        <v>134</v>
      </c>
      <c r="J18" s="21">
        <v>133</v>
      </c>
      <c r="K18" s="21">
        <v>136</v>
      </c>
      <c r="L18" s="155">
        <f t="shared" si="2"/>
        <v>-3</v>
      </c>
    </row>
    <row r="19" spans="1:12">
      <c r="A19" s="43" t="s">
        <v>31</v>
      </c>
      <c r="B19" s="19">
        <f>SUM(B20:B25)</f>
        <v>4711</v>
      </c>
      <c r="C19" s="19">
        <f t="shared" ref="C19:K19" si="3">SUM(C20:C25)</f>
        <v>4497</v>
      </c>
      <c r="D19" s="19">
        <f t="shared" si="3"/>
        <v>4334</v>
      </c>
      <c r="E19" s="19">
        <f t="shared" si="3"/>
        <v>4289</v>
      </c>
      <c r="F19" s="19">
        <f t="shared" si="3"/>
        <v>4190</v>
      </c>
      <c r="G19" s="19">
        <f t="shared" si="3"/>
        <v>4163</v>
      </c>
      <c r="H19" s="19">
        <f t="shared" si="3"/>
        <v>4155</v>
      </c>
      <c r="I19" s="19">
        <f t="shared" si="3"/>
        <v>4117</v>
      </c>
      <c r="J19" s="19">
        <f t="shared" si="3"/>
        <v>4168</v>
      </c>
      <c r="K19" s="19">
        <f t="shared" si="3"/>
        <v>4170</v>
      </c>
      <c r="L19" s="154">
        <f t="shared" si="2"/>
        <v>-541</v>
      </c>
    </row>
    <row r="20" spans="1:12" s="15" customFormat="1">
      <c r="A20" s="69" t="s">
        <v>21</v>
      </c>
      <c r="B20" s="21">
        <v>348</v>
      </c>
      <c r="C20" s="21">
        <v>288</v>
      </c>
      <c r="D20" s="21">
        <v>280</v>
      </c>
      <c r="E20" s="21">
        <v>280</v>
      </c>
      <c r="F20" s="21">
        <v>280</v>
      </c>
      <c r="G20" s="21">
        <v>279</v>
      </c>
      <c r="H20" s="21">
        <v>277</v>
      </c>
      <c r="I20" s="21">
        <v>277</v>
      </c>
      <c r="J20" s="21">
        <v>294</v>
      </c>
      <c r="K20" s="21">
        <v>293</v>
      </c>
      <c r="L20" s="155">
        <f t="shared" si="2"/>
        <v>-55</v>
      </c>
    </row>
    <row r="21" spans="1:12" s="15" customFormat="1">
      <c r="A21" s="68" t="s">
        <v>22</v>
      </c>
      <c r="B21" s="19">
        <v>1078</v>
      </c>
      <c r="C21" s="19">
        <v>1047</v>
      </c>
      <c r="D21" s="19">
        <v>986</v>
      </c>
      <c r="E21" s="19">
        <v>985</v>
      </c>
      <c r="F21" s="19">
        <v>963</v>
      </c>
      <c r="G21" s="19">
        <v>965</v>
      </c>
      <c r="H21" s="19">
        <v>961</v>
      </c>
      <c r="I21" s="19">
        <v>956</v>
      </c>
      <c r="J21" s="19">
        <v>959</v>
      </c>
      <c r="K21" s="19">
        <v>964</v>
      </c>
      <c r="L21" s="154">
        <f t="shared" si="2"/>
        <v>-114</v>
      </c>
    </row>
    <row r="22" spans="1:12" s="15" customFormat="1">
      <c r="A22" s="69" t="s">
        <v>32</v>
      </c>
      <c r="B22" s="21">
        <v>310</v>
      </c>
      <c r="C22" s="21">
        <v>290</v>
      </c>
      <c r="D22" s="21">
        <v>243</v>
      </c>
      <c r="E22" s="21">
        <v>227</v>
      </c>
      <c r="F22" s="21">
        <v>220</v>
      </c>
      <c r="G22" s="21">
        <v>203</v>
      </c>
      <c r="H22" s="21">
        <v>195</v>
      </c>
      <c r="I22" s="21">
        <v>184</v>
      </c>
      <c r="J22" s="21">
        <v>177</v>
      </c>
      <c r="K22" s="21">
        <v>174</v>
      </c>
      <c r="L22" s="155">
        <f t="shared" si="2"/>
        <v>-136</v>
      </c>
    </row>
    <row r="23" spans="1:12" s="15" customFormat="1">
      <c r="A23" s="68" t="s">
        <v>23</v>
      </c>
      <c r="B23" s="19">
        <v>1365</v>
      </c>
      <c r="C23" s="19">
        <v>1293</v>
      </c>
      <c r="D23" s="19">
        <v>1273</v>
      </c>
      <c r="E23" s="19">
        <v>1277</v>
      </c>
      <c r="F23" s="19">
        <v>1243</v>
      </c>
      <c r="G23" s="19">
        <v>1250</v>
      </c>
      <c r="H23" s="19">
        <v>1231</v>
      </c>
      <c r="I23" s="19">
        <v>1231</v>
      </c>
      <c r="J23" s="19">
        <v>1245</v>
      </c>
      <c r="K23" s="19">
        <v>1251</v>
      </c>
      <c r="L23" s="154">
        <f t="shared" si="2"/>
        <v>-114</v>
      </c>
    </row>
    <row r="24" spans="1:12" s="15" customFormat="1">
      <c r="A24" s="69" t="s">
        <v>24</v>
      </c>
      <c r="B24" s="21">
        <v>1072</v>
      </c>
      <c r="C24" s="21">
        <v>1057</v>
      </c>
      <c r="D24" s="21">
        <v>1045</v>
      </c>
      <c r="E24" s="21">
        <v>1022</v>
      </c>
      <c r="F24" s="21">
        <v>992</v>
      </c>
      <c r="G24" s="21">
        <v>978</v>
      </c>
      <c r="H24" s="21">
        <v>991</v>
      </c>
      <c r="I24" s="21">
        <v>971</v>
      </c>
      <c r="J24" s="21">
        <v>992</v>
      </c>
      <c r="K24" s="21">
        <v>991</v>
      </c>
      <c r="L24" s="155">
        <f t="shared" si="2"/>
        <v>-81</v>
      </c>
    </row>
    <row r="25" spans="1:12" s="15" customFormat="1">
      <c r="A25" s="68" t="s">
        <v>25</v>
      </c>
      <c r="B25" s="19">
        <v>538</v>
      </c>
      <c r="C25" s="19">
        <v>522</v>
      </c>
      <c r="D25" s="19">
        <v>507</v>
      </c>
      <c r="E25" s="19">
        <v>498</v>
      </c>
      <c r="F25" s="19">
        <v>492</v>
      </c>
      <c r="G25" s="19">
        <v>488</v>
      </c>
      <c r="H25" s="19">
        <v>500</v>
      </c>
      <c r="I25" s="19">
        <v>498</v>
      </c>
      <c r="J25" s="19">
        <v>501</v>
      </c>
      <c r="K25" s="19">
        <v>497</v>
      </c>
      <c r="L25" s="154">
        <f t="shared" si="2"/>
        <v>-41</v>
      </c>
    </row>
    <row r="26" spans="1:12">
      <c r="A26" s="53"/>
      <c r="B26" s="337" t="s">
        <v>226</v>
      </c>
      <c r="C26" s="337"/>
      <c r="D26" s="337"/>
      <c r="E26" s="337"/>
      <c r="F26" s="337"/>
      <c r="G26" s="337"/>
      <c r="H26" s="337"/>
      <c r="I26" s="337"/>
      <c r="J26" s="337"/>
      <c r="K26" s="337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98.040430204403407</v>
      </c>
      <c r="D27" s="19">
        <f t="shared" si="4"/>
        <v>96.655217073033398</v>
      </c>
      <c r="E27" s="19">
        <f t="shared" si="4"/>
        <v>97.167633312686519</v>
      </c>
      <c r="F27" s="19">
        <f t="shared" si="4"/>
        <v>96.756574131426319</v>
      </c>
      <c r="G27" s="19">
        <f t="shared" si="4"/>
        <v>96.322991159412126</v>
      </c>
      <c r="H27" s="19">
        <f t="shared" si="4"/>
        <v>96.908609719015715</v>
      </c>
      <c r="I27" s="19">
        <f t="shared" si="4"/>
        <v>97.021228672785625</v>
      </c>
      <c r="J27" s="19">
        <f t="shared" si="4"/>
        <v>99.645250295624749</v>
      </c>
      <c r="K27" s="19">
        <f t="shared" si="4"/>
        <v>101.54851061433639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98.973022685469033</v>
      </c>
      <c r="D28" s="21">
        <f t="shared" si="5"/>
        <v>98.336909871244629</v>
      </c>
      <c r="E28" s="21">
        <f t="shared" si="5"/>
        <v>99.379215205395468</v>
      </c>
      <c r="F28" s="21">
        <f t="shared" si="5"/>
        <v>99.578479460453707</v>
      </c>
      <c r="G28" s="21">
        <f t="shared" si="5"/>
        <v>99.195278969957087</v>
      </c>
      <c r="H28" s="21">
        <f t="shared" si="5"/>
        <v>100.05364806866953</v>
      </c>
      <c r="I28" s="21">
        <f t="shared" si="5"/>
        <v>100.49816063764561</v>
      </c>
      <c r="J28" s="21">
        <f t="shared" si="5"/>
        <v>103.67872470876763</v>
      </c>
      <c r="K28" s="21">
        <f t="shared" si="5"/>
        <v>106.25383200490496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92.671394799054369</v>
      </c>
      <c r="D29" s="19">
        <f t="shared" si="5"/>
        <v>91.725768321513002</v>
      </c>
      <c r="E29" s="19">
        <f t="shared" si="5"/>
        <v>91.489361702127653</v>
      </c>
      <c r="F29" s="19">
        <f t="shared" si="5"/>
        <v>88.416075650118202</v>
      </c>
      <c r="G29" s="19">
        <f t="shared" si="5"/>
        <v>86.997635933806151</v>
      </c>
      <c r="H29" s="19">
        <f t="shared" si="5"/>
        <v>84.869976359338068</v>
      </c>
      <c r="I29" s="19">
        <f t="shared" si="5"/>
        <v>85.815602836879435</v>
      </c>
      <c r="J29" s="19">
        <f t="shared" si="5"/>
        <v>88.179669030732867</v>
      </c>
      <c r="K29" s="19">
        <f t="shared" si="5"/>
        <v>91.725768321513002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104.25531914893617</v>
      </c>
      <c r="D30" s="21">
        <f t="shared" si="5"/>
        <v>61.702127659574465</v>
      </c>
      <c r="E30" s="21">
        <f t="shared" si="5"/>
        <v>53.191489361702125</v>
      </c>
      <c r="F30" s="21">
        <f t="shared" si="5"/>
        <v>21.276595744680851</v>
      </c>
      <c r="G30" s="21">
        <f t="shared" si="5"/>
        <v>14.893617021276595</v>
      </c>
      <c r="H30" s="21">
        <f t="shared" si="5"/>
        <v>14.893617021276595</v>
      </c>
      <c r="I30" s="21">
        <f t="shared" si="5"/>
        <v>17.021276595744681</v>
      </c>
      <c r="J30" s="21">
        <f t="shared" si="5"/>
        <v>19.148936170212767</v>
      </c>
      <c r="K30" s="21">
        <f t="shared" si="5"/>
        <v>23.404255319148938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102.09084354722422</v>
      </c>
      <c r="D31" s="19">
        <f t="shared" si="5"/>
        <v>100.72098053352559</v>
      </c>
      <c r="E31" s="19">
        <f t="shared" si="5"/>
        <v>103.74909877433309</v>
      </c>
      <c r="F31" s="19">
        <f t="shared" si="5"/>
        <v>104.39798125450613</v>
      </c>
      <c r="G31" s="19">
        <f t="shared" si="5"/>
        <v>105.76784426820475</v>
      </c>
      <c r="H31" s="19">
        <f t="shared" si="5"/>
        <v>106.27253064167267</v>
      </c>
      <c r="I31" s="19">
        <f t="shared" si="5"/>
        <v>107.85868781542898</v>
      </c>
      <c r="J31" s="19">
        <f t="shared" si="5"/>
        <v>113.48233597692862</v>
      </c>
      <c r="K31" s="19">
        <f t="shared" si="5"/>
        <v>117.30353280461428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100</v>
      </c>
      <c r="D32" s="21">
        <f t="shared" si="5"/>
        <v>94.505494505494511</v>
      </c>
      <c r="E32" s="21">
        <f t="shared" si="5"/>
        <v>94.505494505494511</v>
      </c>
      <c r="F32" s="21">
        <f t="shared" si="5"/>
        <v>96.703296703296701</v>
      </c>
      <c r="G32" s="21">
        <f t="shared" si="5"/>
        <v>98.901098901098905</v>
      </c>
      <c r="H32" s="21">
        <f t="shared" si="5"/>
        <v>100</v>
      </c>
      <c r="I32" s="21">
        <f t="shared" si="5"/>
        <v>97.802197802197796</v>
      </c>
      <c r="J32" s="21">
        <f t="shared" si="5"/>
        <v>98.901098901098905</v>
      </c>
      <c r="K32" s="21">
        <f t="shared" si="5"/>
        <v>101.09890109890109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95.585337012219156</v>
      </c>
      <c r="D33" s="19">
        <f t="shared" si="5"/>
        <v>92.786756011036658</v>
      </c>
      <c r="E33" s="19">
        <f t="shared" si="5"/>
        <v>94.245171462357121</v>
      </c>
      <c r="F33" s="19">
        <f t="shared" si="5"/>
        <v>93.693338588884515</v>
      </c>
      <c r="G33" s="19">
        <f t="shared" si="5"/>
        <v>91.840756799369331</v>
      </c>
      <c r="H33" s="19">
        <f t="shared" si="5"/>
        <v>91.959006700827743</v>
      </c>
      <c r="I33" s="19">
        <f t="shared" si="5"/>
        <v>90.855340953882532</v>
      </c>
      <c r="J33" s="19">
        <f t="shared" si="5"/>
        <v>92.629089475758775</v>
      </c>
      <c r="K33" s="19">
        <f t="shared" si="5"/>
        <v>97.240835632636973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99.294947121034085</v>
      </c>
      <c r="D34" s="21">
        <f t="shared" si="5"/>
        <v>98.472385428907174</v>
      </c>
      <c r="E34" s="21">
        <f t="shared" si="5"/>
        <v>97.473560517038777</v>
      </c>
      <c r="F34" s="21">
        <f t="shared" si="5"/>
        <v>96.944770857814333</v>
      </c>
      <c r="G34" s="21">
        <f t="shared" si="5"/>
        <v>93.948296122209172</v>
      </c>
      <c r="H34" s="21">
        <f t="shared" si="5"/>
        <v>95.887191539365446</v>
      </c>
      <c r="I34" s="21">
        <f t="shared" si="5"/>
        <v>96.004700352526442</v>
      </c>
      <c r="J34" s="21">
        <f t="shared" si="5"/>
        <v>98.354876615746178</v>
      </c>
      <c r="K34" s="21">
        <f t="shared" si="5"/>
        <v>99.471210340775556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101.49953139643861</v>
      </c>
      <c r="D35" s="19">
        <f t="shared" si="5"/>
        <v>101.68697282099345</v>
      </c>
      <c r="E35" s="19">
        <f t="shared" si="5"/>
        <v>102.24929709465792</v>
      </c>
      <c r="F35" s="19">
        <f t="shared" si="5"/>
        <v>100</v>
      </c>
      <c r="G35" s="19">
        <f t="shared" si="5"/>
        <v>99.718837863167764</v>
      </c>
      <c r="H35" s="19">
        <f t="shared" si="5"/>
        <v>103.09278350515464</v>
      </c>
      <c r="I35" s="19">
        <f t="shared" si="5"/>
        <v>102.62417994376757</v>
      </c>
      <c r="J35" s="19">
        <f t="shared" si="5"/>
        <v>106.84161199625117</v>
      </c>
      <c r="K35" s="19">
        <f t="shared" si="5"/>
        <v>108.52858481724461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100.09149130832571</v>
      </c>
      <c r="D36" s="21">
        <f t="shared" si="5"/>
        <v>100.18298261665142</v>
      </c>
      <c r="E36" s="21">
        <f t="shared" si="5"/>
        <v>101.58584934431229</v>
      </c>
      <c r="F36" s="21">
        <f t="shared" si="5"/>
        <v>103.23269289417506</v>
      </c>
      <c r="G36" s="21">
        <f t="shared" si="5"/>
        <v>103.50716681915218</v>
      </c>
      <c r="H36" s="21">
        <f t="shared" si="5"/>
        <v>104.02561756633119</v>
      </c>
      <c r="I36" s="21">
        <f t="shared" si="5"/>
        <v>105.3674900884416</v>
      </c>
      <c r="J36" s="21">
        <f t="shared" si="5"/>
        <v>108.87465690759377</v>
      </c>
      <c r="K36" s="21">
        <f t="shared" si="5"/>
        <v>111.25343092406222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99.200336700336706</v>
      </c>
      <c r="D37" s="19">
        <f t="shared" si="5"/>
        <v>101.0942760942761</v>
      </c>
      <c r="E37" s="19">
        <f t="shared" si="5"/>
        <v>102.35690235690235</v>
      </c>
      <c r="F37" s="19">
        <f t="shared" si="5"/>
        <v>103.78787878787878</v>
      </c>
      <c r="G37" s="19">
        <f t="shared" si="5"/>
        <v>104.92424242424242</v>
      </c>
      <c r="H37" s="19">
        <f t="shared" si="5"/>
        <v>106.01851851851852</v>
      </c>
      <c r="I37" s="19">
        <f t="shared" si="5"/>
        <v>106.64983164983165</v>
      </c>
      <c r="J37" s="19">
        <f t="shared" si="5"/>
        <v>110.05892255892256</v>
      </c>
      <c r="K37" s="19">
        <f t="shared" si="5"/>
        <v>111.27946127946127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92.805755395683448</v>
      </c>
      <c r="D38" s="21">
        <f t="shared" si="5"/>
        <v>92.805755395683448</v>
      </c>
      <c r="E38" s="21">
        <f t="shared" si="5"/>
        <v>90.647482014388487</v>
      </c>
      <c r="F38" s="21">
        <f t="shared" si="5"/>
        <v>92.086330935251794</v>
      </c>
      <c r="G38" s="21">
        <f t="shared" si="5"/>
        <v>94.244604316546756</v>
      </c>
      <c r="H38" s="21">
        <f t="shared" si="5"/>
        <v>92.805755395683448</v>
      </c>
      <c r="I38" s="21">
        <f t="shared" si="5"/>
        <v>96.402877697841731</v>
      </c>
      <c r="J38" s="21">
        <f t="shared" si="5"/>
        <v>95.683453237410077</v>
      </c>
      <c r="K38" s="21">
        <f t="shared" si="5"/>
        <v>97.841726618705039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95.457440033963067</v>
      </c>
      <c r="D39" s="19">
        <f t="shared" si="5"/>
        <v>91.997452770112503</v>
      </c>
      <c r="E39" s="19">
        <f t="shared" si="5"/>
        <v>91.042241562301001</v>
      </c>
      <c r="F39" s="19">
        <f t="shared" si="5"/>
        <v>88.940776905115683</v>
      </c>
      <c r="G39" s="19">
        <f t="shared" si="5"/>
        <v>88.367650180428782</v>
      </c>
      <c r="H39" s="19">
        <f t="shared" si="5"/>
        <v>88.197834854595627</v>
      </c>
      <c r="I39" s="19">
        <f t="shared" si="5"/>
        <v>87.391212056888136</v>
      </c>
      <c r="J39" s="19">
        <f t="shared" si="5"/>
        <v>88.473784759074505</v>
      </c>
      <c r="K39" s="19">
        <f t="shared" si="5"/>
        <v>88.516238590532794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82.758620689655174</v>
      </c>
      <c r="D40" s="186">
        <f t="shared" si="5"/>
        <v>80.459770114942529</v>
      </c>
      <c r="E40" s="186">
        <f t="shared" si="5"/>
        <v>80.459770114942529</v>
      </c>
      <c r="F40" s="186">
        <f t="shared" si="5"/>
        <v>80.459770114942529</v>
      </c>
      <c r="G40" s="186">
        <f t="shared" si="5"/>
        <v>80.172413793103445</v>
      </c>
      <c r="H40" s="186">
        <f t="shared" si="5"/>
        <v>79.597701149425291</v>
      </c>
      <c r="I40" s="186">
        <f t="shared" si="5"/>
        <v>79.597701149425291</v>
      </c>
      <c r="J40" s="186">
        <f t="shared" si="5"/>
        <v>84.482758620689651</v>
      </c>
      <c r="K40" s="186">
        <f t="shared" si="5"/>
        <v>84.195402298850581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97.124304267161406</v>
      </c>
      <c r="D41" s="19">
        <f t="shared" si="5"/>
        <v>91.465677179962896</v>
      </c>
      <c r="E41" s="19">
        <f t="shared" si="5"/>
        <v>91.372912801484233</v>
      </c>
      <c r="F41" s="19">
        <f t="shared" si="5"/>
        <v>89.332096474953616</v>
      </c>
      <c r="G41" s="19">
        <f t="shared" si="5"/>
        <v>89.517625231910941</v>
      </c>
      <c r="H41" s="19">
        <f t="shared" si="5"/>
        <v>89.146567717996291</v>
      </c>
      <c r="I41" s="19">
        <f t="shared" si="5"/>
        <v>88.682745825602964</v>
      </c>
      <c r="J41" s="19">
        <f t="shared" si="5"/>
        <v>88.961038961038966</v>
      </c>
      <c r="K41" s="19">
        <f t="shared" si="5"/>
        <v>89.424860853432278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93.548387096774192</v>
      </c>
      <c r="D42" s="21">
        <f t="shared" si="5"/>
        <v>78.387096774193552</v>
      </c>
      <c r="E42" s="21">
        <f t="shared" si="5"/>
        <v>73.225806451612897</v>
      </c>
      <c r="F42" s="21">
        <f t="shared" si="5"/>
        <v>70.967741935483872</v>
      </c>
      <c r="G42" s="21">
        <f t="shared" si="5"/>
        <v>65.483870967741936</v>
      </c>
      <c r="H42" s="21">
        <f t="shared" si="5"/>
        <v>62.903225806451616</v>
      </c>
      <c r="I42" s="21">
        <f t="shared" si="5"/>
        <v>59.354838709677416</v>
      </c>
      <c r="J42" s="21">
        <f t="shared" si="5"/>
        <v>57.096774193548384</v>
      </c>
      <c r="K42" s="21">
        <f t="shared" si="5"/>
        <v>56.12903225806452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94.72527472527473</v>
      </c>
      <c r="D43" s="19">
        <f t="shared" si="5"/>
        <v>93.260073260073256</v>
      </c>
      <c r="E43" s="19">
        <f t="shared" si="5"/>
        <v>93.553113553113548</v>
      </c>
      <c r="F43" s="19">
        <f t="shared" si="5"/>
        <v>91.062271062271066</v>
      </c>
      <c r="G43" s="19">
        <f t="shared" si="5"/>
        <v>91.575091575091577</v>
      </c>
      <c r="H43" s="19">
        <f t="shared" si="5"/>
        <v>90.18315018315019</v>
      </c>
      <c r="I43" s="19">
        <f t="shared" si="5"/>
        <v>90.18315018315019</v>
      </c>
      <c r="J43" s="19">
        <f t="shared" si="5"/>
        <v>91.208791208791212</v>
      </c>
      <c r="K43" s="19">
        <f t="shared" si="5"/>
        <v>91.64835164835165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98.600746268656721</v>
      </c>
      <c r="D44" s="21">
        <f t="shared" si="6"/>
        <v>97.481343283582092</v>
      </c>
      <c r="E44" s="21">
        <f t="shared" si="6"/>
        <v>95.335820895522389</v>
      </c>
      <c r="F44" s="21">
        <f t="shared" si="6"/>
        <v>92.537313432835816</v>
      </c>
      <c r="G44" s="21">
        <f t="shared" si="6"/>
        <v>91.231343283582092</v>
      </c>
      <c r="H44" s="21">
        <f t="shared" si="6"/>
        <v>92.444029850746276</v>
      </c>
      <c r="I44" s="21">
        <f t="shared" si="6"/>
        <v>90.578358208955223</v>
      </c>
      <c r="J44" s="21">
        <f t="shared" si="6"/>
        <v>92.537313432835816</v>
      </c>
      <c r="K44" s="21">
        <f t="shared" si="6"/>
        <v>92.444029850746276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97.026022304832708</v>
      </c>
      <c r="D45" s="19">
        <f t="shared" si="6"/>
        <v>94.237918215613377</v>
      </c>
      <c r="E45" s="19">
        <f t="shared" si="6"/>
        <v>92.565055762081784</v>
      </c>
      <c r="F45" s="19">
        <f t="shared" si="6"/>
        <v>91.449814126394045</v>
      </c>
      <c r="G45" s="19">
        <f t="shared" si="6"/>
        <v>90.706319702602229</v>
      </c>
      <c r="H45" s="19">
        <f t="shared" si="6"/>
        <v>92.936802973977692</v>
      </c>
      <c r="I45" s="19">
        <f t="shared" si="6"/>
        <v>92.565055762081784</v>
      </c>
      <c r="J45" s="19">
        <f t="shared" si="6"/>
        <v>93.122676579925653</v>
      </c>
      <c r="K45" s="19">
        <f t="shared" si="6"/>
        <v>92.379182156133822</v>
      </c>
      <c r="L45" s="154" t="s">
        <v>247</v>
      </c>
    </row>
    <row r="46" spans="1:12" s="64" customFormat="1" ht="20" customHeight="1">
      <c r="A46" s="338" t="s">
        <v>245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workbookViewId="0">
      <selection activeCell="L9" sqref="L9"/>
    </sheetView>
  </sheetViews>
  <sheetFormatPr baseColWidth="10" defaultColWidth="10.81640625" defaultRowHeight="14"/>
  <cols>
    <col min="1" max="1" width="13.1796875" style="1" customWidth="1"/>
    <col min="2" max="2" width="16.26953125" style="1" customWidth="1"/>
    <col min="3" max="3" width="11.54296875" style="1" customWidth="1"/>
    <col min="4" max="4" width="17" style="1" customWidth="1"/>
    <col min="5" max="5" width="15.54296875" style="1" customWidth="1"/>
    <col min="6" max="6" width="10.81640625" style="1" customWidth="1"/>
    <col min="7" max="7" width="14.453125" style="1" customWidth="1"/>
    <col min="8" max="8" width="16.54296875" style="1" customWidth="1"/>
    <col min="9" max="16384" width="10.81640625" style="1"/>
  </cols>
  <sheetData>
    <row r="1" spans="1:8" s="15" customFormat="1" ht="20.149999999999999" customHeight="1">
      <c r="A1" s="35" t="s">
        <v>0</v>
      </c>
      <c r="B1" s="35"/>
    </row>
    <row r="2" spans="1:8" s="64" customFormat="1" ht="14.5" customHeight="1">
      <c r="A2" s="126"/>
      <c r="B2" s="126"/>
    </row>
    <row r="3" spans="1:8" s="4" customFormat="1" ht="14.5" customHeight="1">
      <c r="A3" s="54" t="s">
        <v>214</v>
      </c>
      <c r="B3" s="54"/>
    </row>
    <row r="4" spans="1:8" s="64" customFormat="1" ht="14.5" customHeight="1">
      <c r="A4" s="127"/>
      <c r="B4" s="127"/>
    </row>
    <row r="5" spans="1:8" ht="20" customHeight="1">
      <c r="A5" s="404" t="s">
        <v>57</v>
      </c>
      <c r="B5" s="405"/>
      <c r="C5" s="380" t="s">
        <v>2</v>
      </c>
      <c r="D5" s="380" t="s">
        <v>53</v>
      </c>
      <c r="E5" s="380"/>
      <c r="F5" s="380"/>
      <c r="G5" s="380"/>
      <c r="H5" s="380"/>
    </row>
    <row r="6" spans="1:8" ht="20" customHeight="1">
      <c r="A6" s="406"/>
      <c r="B6" s="407"/>
      <c r="C6" s="380"/>
      <c r="D6" s="381" t="s">
        <v>74</v>
      </c>
      <c r="E6" s="381" t="s">
        <v>163</v>
      </c>
      <c r="F6" s="384" t="s">
        <v>51</v>
      </c>
      <c r="G6" s="385"/>
      <c r="H6" s="386"/>
    </row>
    <row r="7" spans="1:8" ht="30" customHeight="1">
      <c r="A7" s="406"/>
      <c r="B7" s="407"/>
      <c r="C7" s="380"/>
      <c r="D7" s="382"/>
      <c r="E7" s="382"/>
      <c r="F7" s="381" t="s">
        <v>162</v>
      </c>
      <c r="G7" s="385" t="s">
        <v>78</v>
      </c>
      <c r="H7" s="386"/>
    </row>
    <row r="8" spans="1:8" ht="30" customHeight="1">
      <c r="A8" s="408"/>
      <c r="B8" s="409"/>
      <c r="C8" s="380"/>
      <c r="D8" s="383"/>
      <c r="E8" s="383"/>
      <c r="F8" s="383"/>
      <c r="G8" s="133" t="s">
        <v>76</v>
      </c>
      <c r="H8" s="132" t="s">
        <v>77</v>
      </c>
    </row>
    <row r="9" spans="1:8" ht="15" customHeight="1">
      <c r="A9" s="396"/>
      <c r="B9" s="397"/>
      <c r="C9" s="397" t="s">
        <v>10</v>
      </c>
      <c r="D9" s="397"/>
      <c r="E9" s="397"/>
      <c r="F9" s="397"/>
      <c r="G9" s="397"/>
      <c r="H9" s="398"/>
    </row>
    <row r="10" spans="1:8" ht="15" customHeight="1">
      <c r="A10" s="399"/>
      <c r="B10" s="400"/>
      <c r="C10" s="400" t="s">
        <v>5</v>
      </c>
      <c r="D10" s="400"/>
      <c r="E10" s="400"/>
      <c r="F10" s="400"/>
      <c r="G10" s="400"/>
      <c r="H10" s="401"/>
    </row>
    <row r="11" spans="1:8">
      <c r="A11" s="389">
        <v>2011</v>
      </c>
      <c r="B11" s="390"/>
      <c r="C11" s="66">
        <f>C29+C47</f>
        <v>17106</v>
      </c>
      <c r="D11" s="66">
        <f t="shared" ref="D11:H13" si="0">D29+D47</f>
        <v>4855</v>
      </c>
      <c r="E11" s="66">
        <f t="shared" si="0"/>
        <v>12251</v>
      </c>
      <c r="F11" s="66">
        <f t="shared" si="0"/>
        <v>583</v>
      </c>
      <c r="G11" s="66">
        <f t="shared" si="0"/>
        <v>5940</v>
      </c>
      <c r="H11" s="66">
        <f t="shared" si="0"/>
        <v>5728</v>
      </c>
    </row>
    <row r="12" spans="1:8">
      <c r="A12" s="391">
        <v>2013</v>
      </c>
      <c r="B12" s="392"/>
      <c r="C12" s="67">
        <f>C30+C48</f>
        <v>17230</v>
      </c>
      <c r="D12" s="67">
        <f t="shared" si="0"/>
        <v>2966</v>
      </c>
      <c r="E12" s="67">
        <f t="shared" si="0"/>
        <v>14264</v>
      </c>
      <c r="F12" s="67">
        <f t="shared" si="0"/>
        <v>906</v>
      </c>
      <c r="G12" s="67">
        <f t="shared" si="0"/>
        <v>8144</v>
      </c>
      <c r="H12" s="67">
        <f t="shared" si="0"/>
        <v>5214</v>
      </c>
    </row>
    <row r="13" spans="1:8">
      <c r="A13" s="389">
        <v>2015</v>
      </c>
      <c r="B13" s="390"/>
      <c r="C13" s="66">
        <f>C31+C49</f>
        <v>18034</v>
      </c>
      <c r="D13" s="66">
        <f t="shared" si="0"/>
        <v>1917</v>
      </c>
      <c r="E13" s="66">
        <f t="shared" si="0"/>
        <v>16117</v>
      </c>
      <c r="F13" s="66">
        <f t="shared" si="0"/>
        <v>1314</v>
      </c>
      <c r="G13" s="66">
        <f t="shared" si="0"/>
        <v>9038</v>
      </c>
      <c r="H13" s="66">
        <f t="shared" si="0"/>
        <v>5765</v>
      </c>
    </row>
    <row r="14" spans="1:8" ht="14.15" customHeight="1">
      <c r="A14" s="391" t="s">
        <v>161</v>
      </c>
      <c r="B14" s="392"/>
      <c r="C14" s="140">
        <f t="shared" ref="C14:H15" si="1">C12-C11</f>
        <v>124</v>
      </c>
      <c r="D14" s="140">
        <f t="shared" si="1"/>
        <v>-1889</v>
      </c>
      <c r="E14" s="140">
        <f t="shared" si="1"/>
        <v>2013</v>
      </c>
      <c r="F14" s="140">
        <f t="shared" si="1"/>
        <v>323</v>
      </c>
      <c r="G14" s="140">
        <f t="shared" si="1"/>
        <v>2204</v>
      </c>
      <c r="H14" s="140">
        <f t="shared" si="1"/>
        <v>-514</v>
      </c>
    </row>
    <row r="15" spans="1:8" ht="14.15" customHeight="1">
      <c r="A15" s="389" t="s">
        <v>160</v>
      </c>
      <c r="B15" s="390"/>
      <c r="C15" s="141">
        <f t="shared" si="1"/>
        <v>804</v>
      </c>
      <c r="D15" s="141">
        <f t="shared" si="1"/>
        <v>-1049</v>
      </c>
      <c r="E15" s="141">
        <f t="shared" si="1"/>
        <v>1853</v>
      </c>
      <c r="F15" s="141">
        <f t="shared" si="1"/>
        <v>408</v>
      </c>
      <c r="G15" s="141">
        <f t="shared" si="1"/>
        <v>894</v>
      </c>
      <c r="H15" s="141">
        <f t="shared" si="1"/>
        <v>551</v>
      </c>
    </row>
    <row r="16" spans="1:8" ht="14.15" customHeight="1">
      <c r="A16" s="391" t="s">
        <v>159</v>
      </c>
      <c r="B16" s="392"/>
      <c r="C16" s="140">
        <f t="shared" ref="C16:H16" si="2">C13-C11</f>
        <v>928</v>
      </c>
      <c r="D16" s="140">
        <f t="shared" si="2"/>
        <v>-2938</v>
      </c>
      <c r="E16" s="140">
        <f t="shared" si="2"/>
        <v>3866</v>
      </c>
      <c r="F16" s="140">
        <f t="shared" si="2"/>
        <v>731</v>
      </c>
      <c r="G16" s="140">
        <f t="shared" si="2"/>
        <v>3098</v>
      </c>
      <c r="H16" s="140">
        <f t="shared" si="2"/>
        <v>37</v>
      </c>
    </row>
    <row r="17" spans="1:8" ht="15" customHeight="1">
      <c r="A17" s="395"/>
      <c r="B17" s="379"/>
      <c r="C17" s="395" t="s">
        <v>121</v>
      </c>
      <c r="D17" s="378"/>
      <c r="E17" s="378"/>
      <c r="F17" s="378"/>
      <c r="G17" s="378"/>
      <c r="H17" s="379"/>
    </row>
    <row r="18" spans="1:8">
      <c r="A18" s="389">
        <v>2011</v>
      </c>
      <c r="B18" s="390"/>
      <c r="C18" s="66">
        <f t="shared" ref="C18:H20" si="3">C11*100/$C11</f>
        <v>100</v>
      </c>
      <c r="D18" s="138">
        <f t="shared" si="3"/>
        <v>28.381854320121594</v>
      </c>
      <c r="E18" s="138">
        <f t="shared" si="3"/>
        <v>71.61814567987841</v>
      </c>
      <c r="F18" s="138">
        <f t="shared" si="3"/>
        <v>3.4081608792236642</v>
      </c>
      <c r="G18" s="138">
        <f t="shared" si="3"/>
        <v>34.724658014731673</v>
      </c>
      <c r="H18" s="138">
        <f t="shared" si="3"/>
        <v>33.485326785923071</v>
      </c>
    </row>
    <row r="19" spans="1:8">
      <c r="A19" s="391">
        <v>2013</v>
      </c>
      <c r="B19" s="392"/>
      <c r="C19" s="67">
        <f t="shared" si="3"/>
        <v>100</v>
      </c>
      <c r="D19" s="139">
        <f t="shared" si="3"/>
        <v>17.214161346488684</v>
      </c>
      <c r="E19" s="139">
        <f t="shared" si="3"/>
        <v>82.78583865351132</v>
      </c>
      <c r="F19" s="139">
        <f t="shared" si="3"/>
        <v>5.2582704585026114</v>
      </c>
      <c r="G19" s="139">
        <f t="shared" si="3"/>
        <v>47.266395821242021</v>
      </c>
      <c r="H19" s="139">
        <f t="shared" si="3"/>
        <v>30.261172373766687</v>
      </c>
    </row>
    <row r="20" spans="1:8">
      <c r="A20" s="389">
        <v>2015</v>
      </c>
      <c r="B20" s="390"/>
      <c r="C20" s="66">
        <f t="shared" si="3"/>
        <v>100</v>
      </c>
      <c r="D20" s="138">
        <f t="shared" si="3"/>
        <v>10.62992125984252</v>
      </c>
      <c r="E20" s="138">
        <f t="shared" si="3"/>
        <v>89.370078740157481</v>
      </c>
      <c r="F20" s="138">
        <f t="shared" si="3"/>
        <v>7.2862371076854826</v>
      </c>
      <c r="G20" s="138">
        <f t="shared" si="3"/>
        <v>50.116446711766663</v>
      </c>
      <c r="H20" s="138">
        <f t="shared" si="3"/>
        <v>31.967394920705335</v>
      </c>
    </row>
    <row r="21" spans="1:8">
      <c r="A21" s="387" t="s">
        <v>161</v>
      </c>
      <c r="B21" s="28" t="s">
        <v>8</v>
      </c>
      <c r="C21" s="142">
        <f t="shared" ref="C21:H21" si="4">C14*100/C11</f>
        <v>0.72489185081258034</v>
      </c>
      <c r="D21" s="142">
        <f t="shared" si="4"/>
        <v>-38.908341915550977</v>
      </c>
      <c r="E21" s="142">
        <f t="shared" si="4"/>
        <v>16.431311729654723</v>
      </c>
      <c r="F21" s="142">
        <f t="shared" si="4"/>
        <v>55.403087478559179</v>
      </c>
      <c r="G21" s="142">
        <f t="shared" si="4"/>
        <v>37.104377104377107</v>
      </c>
      <c r="H21" s="142">
        <f t="shared" si="4"/>
        <v>-8.9734636871508382</v>
      </c>
    </row>
    <row r="22" spans="1:8">
      <c r="A22" s="388"/>
      <c r="B22" s="29" t="s">
        <v>164</v>
      </c>
      <c r="C22" s="240" t="s">
        <v>247</v>
      </c>
      <c r="D22" s="143">
        <f>D19-D18</f>
        <v>-11.16769297363291</v>
      </c>
      <c r="E22" s="143">
        <f>E19-E18</f>
        <v>11.16769297363291</v>
      </c>
      <c r="F22" s="143">
        <f>F19-F18</f>
        <v>1.8501095792789473</v>
      </c>
      <c r="G22" s="143">
        <f>G19-G18</f>
        <v>12.541737806510348</v>
      </c>
      <c r="H22" s="143">
        <f>H19-H18</f>
        <v>-3.2241544121563841</v>
      </c>
    </row>
    <row r="23" spans="1:8" ht="14.15" customHeight="1">
      <c r="A23" s="393" t="s">
        <v>160</v>
      </c>
      <c r="B23" s="28" t="s">
        <v>8</v>
      </c>
      <c r="C23" s="142">
        <f t="shared" ref="C23:H23" si="5">C15*100/C12</f>
        <v>4.6662797446314563</v>
      </c>
      <c r="D23" s="142">
        <f t="shared" si="5"/>
        <v>-35.367498314227916</v>
      </c>
      <c r="E23" s="142">
        <f t="shared" si="5"/>
        <v>12.990745933819406</v>
      </c>
      <c r="F23" s="142">
        <f t="shared" si="5"/>
        <v>45.033112582781456</v>
      </c>
      <c r="G23" s="142">
        <f t="shared" si="5"/>
        <v>10.977406679764243</v>
      </c>
      <c r="H23" s="142">
        <f t="shared" si="5"/>
        <v>10.567702339854238</v>
      </c>
    </row>
    <row r="24" spans="1:8">
      <c r="A24" s="394"/>
      <c r="B24" s="29" t="s">
        <v>164</v>
      </c>
      <c r="C24" s="240" t="s">
        <v>247</v>
      </c>
      <c r="D24" s="143">
        <f>D20-D19</f>
        <v>-6.5842400866461634</v>
      </c>
      <c r="E24" s="143">
        <f>E20-E19</f>
        <v>6.5842400866461617</v>
      </c>
      <c r="F24" s="143">
        <f>F20-F19</f>
        <v>2.0279666491828712</v>
      </c>
      <c r="G24" s="143">
        <f>G20-G19</f>
        <v>2.850050890524642</v>
      </c>
      <c r="H24" s="143">
        <f>H20-H19</f>
        <v>1.7062225469386476</v>
      </c>
    </row>
    <row r="25" spans="1:8">
      <c r="A25" s="387" t="s">
        <v>159</v>
      </c>
      <c r="B25" s="28" t="s">
        <v>8</v>
      </c>
      <c r="C25" s="142">
        <f t="shared" ref="C25:H25" si="6">C16*100/C11</f>
        <v>5.4249970770489888</v>
      </c>
      <c r="D25" s="142">
        <f t="shared" si="6"/>
        <v>-60.514933058702368</v>
      </c>
      <c r="E25" s="142">
        <f t="shared" si="6"/>
        <v>31.556607623867439</v>
      </c>
      <c r="F25" s="142">
        <f t="shared" si="6"/>
        <v>125.38593481989709</v>
      </c>
      <c r="G25" s="142">
        <f t="shared" si="6"/>
        <v>52.154882154882152</v>
      </c>
      <c r="H25" s="142">
        <f t="shared" si="6"/>
        <v>0.64594972067039103</v>
      </c>
    </row>
    <row r="26" spans="1:8">
      <c r="A26" s="388"/>
      <c r="B26" s="29" t="s">
        <v>164</v>
      </c>
      <c r="C26" s="240" t="s">
        <v>247</v>
      </c>
      <c r="D26" s="143">
        <f>D20-D18</f>
        <v>-17.751933060279072</v>
      </c>
      <c r="E26" s="143">
        <f>E20-E18</f>
        <v>17.751933060279072</v>
      </c>
      <c r="F26" s="143">
        <f>F20-F18</f>
        <v>3.8780762284618184</v>
      </c>
      <c r="G26" s="143">
        <f>G20-G18</f>
        <v>15.39178869703499</v>
      </c>
      <c r="H26" s="143">
        <f>H20-H18</f>
        <v>-1.5179318652177365</v>
      </c>
    </row>
    <row r="27" spans="1:8" ht="15" customHeight="1">
      <c r="A27" s="396"/>
      <c r="B27" s="397"/>
      <c r="C27" s="397" t="s">
        <v>30</v>
      </c>
      <c r="D27" s="397"/>
      <c r="E27" s="397"/>
      <c r="F27" s="397"/>
      <c r="G27" s="397"/>
      <c r="H27" s="398"/>
    </row>
    <row r="28" spans="1:8" ht="15" customHeight="1">
      <c r="A28" s="399"/>
      <c r="B28" s="400"/>
      <c r="C28" s="400" t="s">
        <v>5</v>
      </c>
      <c r="D28" s="400"/>
      <c r="E28" s="400"/>
      <c r="F28" s="400"/>
      <c r="G28" s="400"/>
      <c r="H28" s="401"/>
    </row>
    <row r="29" spans="1:8">
      <c r="A29" s="389">
        <v>2011</v>
      </c>
      <c r="B29" s="390"/>
      <c r="C29" s="66">
        <f>D29+E29</f>
        <v>12943</v>
      </c>
      <c r="D29" s="66">
        <v>4026</v>
      </c>
      <c r="E29" s="66">
        <f>SUM(F29:H29)</f>
        <v>8917</v>
      </c>
      <c r="F29" s="66">
        <v>416</v>
      </c>
      <c r="G29" s="66">
        <v>4088</v>
      </c>
      <c r="H29" s="66">
        <v>4413</v>
      </c>
    </row>
    <row r="30" spans="1:8">
      <c r="A30" s="391">
        <v>2013</v>
      </c>
      <c r="B30" s="392"/>
      <c r="C30" s="67">
        <f>D30+E30</f>
        <v>13113</v>
      </c>
      <c r="D30" s="67">
        <v>2612</v>
      </c>
      <c r="E30" s="67">
        <f>SUM(F30:H30)</f>
        <v>10501</v>
      </c>
      <c r="F30" s="67">
        <v>638</v>
      </c>
      <c r="G30" s="67">
        <v>5853</v>
      </c>
      <c r="H30" s="67">
        <v>4010</v>
      </c>
    </row>
    <row r="31" spans="1:8">
      <c r="A31" s="389">
        <v>2015</v>
      </c>
      <c r="B31" s="390"/>
      <c r="C31" s="66">
        <f>D31+E31</f>
        <v>13864</v>
      </c>
      <c r="D31" s="66">
        <v>1702</v>
      </c>
      <c r="E31" s="66">
        <f>SUM(F31:H31)</f>
        <v>12162</v>
      </c>
      <c r="F31" s="66">
        <v>921</v>
      </c>
      <c r="G31" s="66">
        <v>6619</v>
      </c>
      <c r="H31" s="66">
        <v>4622</v>
      </c>
    </row>
    <row r="32" spans="1:8" ht="14.15" customHeight="1">
      <c r="A32" s="391" t="s">
        <v>161</v>
      </c>
      <c r="B32" s="392"/>
      <c r="C32" s="140">
        <f t="shared" ref="C32:H33" si="7">C30-C29</f>
        <v>170</v>
      </c>
      <c r="D32" s="140">
        <f t="shared" si="7"/>
        <v>-1414</v>
      </c>
      <c r="E32" s="140">
        <f t="shared" si="7"/>
        <v>1584</v>
      </c>
      <c r="F32" s="140">
        <f t="shared" si="7"/>
        <v>222</v>
      </c>
      <c r="G32" s="140">
        <f t="shared" si="7"/>
        <v>1765</v>
      </c>
      <c r="H32" s="140">
        <f t="shared" si="7"/>
        <v>-403</v>
      </c>
    </row>
    <row r="33" spans="1:8">
      <c r="A33" s="389" t="s">
        <v>160</v>
      </c>
      <c r="B33" s="390"/>
      <c r="C33" s="141">
        <f t="shared" si="7"/>
        <v>751</v>
      </c>
      <c r="D33" s="141">
        <f t="shared" si="7"/>
        <v>-910</v>
      </c>
      <c r="E33" s="141">
        <f t="shared" si="7"/>
        <v>1661</v>
      </c>
      <c r="F33" s="141">
        <f t="shared" si="7"/>
        <v>283</v>
      </c>
      <c r="G33" s="141">
        <f t="shared" si="7"/>
        <v>766</v>
      </c>
      <c r="H33" s="141">
        <f t="shared" si="7"/>
        <v>612</v>
      </c>
    </row>
    <row r="34" spans="1:8" ht="14.15" customHeight="1">
      <c r="A34" s="391" t="s">
        <v>159</v>
      </c>
      <c r="B34" s="392"/>
      <c r="C34" s="140">
        <f t="shared" ref="C34:H34" si="8">C31-C29</f>
        <v>921</v>
      </c>
      <c r="D34" s="140">
        <f t="shared" si="8"/>
        <v>-2324</v>
      </c>
      <c r="E34" s="140">
        <f t="shared" si="8"/>
        <v>3245</v>
      </c>
      <c r="F34" s="140">
        <f t="shared" si="8"/>
        <v>505</v>
      </c>
      <c r="G34" s="140">
        <f t="shared" si="8"/>
        <v>2531</v>
      </c>
      <c r="H34" s="140">
        <f t="shared" si="8"/>
        <v>209</v>
      </c>
    </row>
    <row r="35" spans="1:8" ht="15" customHeight="1">
      <c r="A35" s="395"/>
      <c r="B35" s="379"/>
      <c r="C35" s="395" t="s">
        <v>121</v>
      </c>
      <c r="D35" s="378"/>
      <c r="E35" s="378"/>
      <c r="F35" s="378"/>
      <c r="G35" s="378"/>
      <c r="H35" s="379"/>
    </row>
    <row r="36" spans="1:8">
      <c r="A36" s="389">
        <v>2011</v>
      </c>
      <c r="B36" s="390"/>
      <c r="C36" s="66">
        <f t="shared" ref="C36:H38" si="9">C29*100/$C29</f>
        <v>100</v>
      </c>
      <c r="D36" s="138">
        <f t="shared" si="9"/>
        <v>31.10561693579541</v>
      </c>
      <c r="E36" s="138">
        <f t="shared" si="9"/>
        <v>68.89438306420459</v>
      </c>
      <c r="F36" s="138">
        <f t="shared" si="9"/>
        <v>3.2140925596847718</v>
      </c>
      <c r="G36" s="138">
        <f t="shared" si="9"/>
        <v>31.584640346133046</v>
      </c>
      <c r="H36" s="138">
        <f t="shared" si="9"/>
        <v>34.095650158386775</v>
      </c>
    </row>
    <row r="37" spans="1:8">
      <c r="A37" s="391">
        <v>2013</v>
      </c>
      <c r="B37" s="392"/>
      <c r="C37" s="67">
        <f t="shared" si="9"/>
        <v>100</v>
      </c>
      <c r="D37" s="139">
        <f t="shared" si="9"/>
        <v>19.919164188210175</v>
      </c>
      <c r="E37" s="139">
        <f t="shared" si="9"/>
        <v>80.080835811789825</v>
      </c>
      <c r="F37" s="139">
        <f t="shared" si="9"/>
        <v>4.8654007473499581</v>
      </c>
      <c r="G37" s="139">
        <f t="shared" si="9"/>
        <v>44.635094943948751</v>
      </c>
      <c r="H37" s="139">
        <f t="shared" si="9"/>
        <v>30.580340120491115</v>
      </c>
    </row>
    <row r="38" spans="1:8">
      <c r="A38" s="389">
        <v>2015</v>
      </c>
      <c r="B38" s="390"/>
      <c r="C38" s="66">
        <f t="shared" si="9"/>
        <v>100</v>
      </c>
      <c r="D38" s="138">
        <f t="shared" si="9"/>
        <v>12.276399307559146</v>
      </c>
      <c r="E38" s="138">
        <f t="shared" si="9"/>
        <v>87.723600692440854</v>
      </c>
      <c r="F38" s="138">
        <f t="shared" si="9"/>
        <v>6.6431044431621462</v>
      </c>
      <c r="G38" s="138">
        <f t="shared" si="9"/>
        <v>47.742354298903635</v>
      </c>
      <c r="H38" s="138">
        <f t="shared" si="9"/>
        <v>33.338141950375075</v>
      </c>
    </row>
    <row r="39" spans="1:8" ht="14.15" customHeight="1">
      <c r="A39" s="387" t="s">
        <v>161</v>
      </c>
      <c r="B39" s="28" t="s">
        <v>8</v>
      </c>
      <c r="C39" s="142">
        <f t="shared" ref="C39:H39" si="10">C32*100/C29</f>
        <v>1.3134512864096424</v>
      </c>
      <c r="D39" s="142">
        <f t="shared" si="10"/>
        <v>-35.121708892200694</v>
      </c>
      <c r="E39" s="142">
        <f t="shared" si="10"/>
        <v>17.763821913199507</v>
      </c>
      <c r="F39" s="142">
        <f t="shared" si="10"/>
        <v>53.365384615384613</v>
      </c>
      <c r="G39" s="142">
        <f t="shared" si="10"/>
        <v>43.175146771037184</v>
      </c>
      <c r="H39" s="142">
        <f t="shared" si="10"/>
        <v>-9.1321096759573983</v>
      </c>
    </row>
    <row r="40" spans="1:8">
      <c r="A40" s="388"/>
      <c r="B40" s="29" t="s">
        <v>164</v>
      </c>
      <c r="C40" s="240" t="s">
        <v>247</v>
      </c>
      <c r="D40" s="143">
        <f>D37-D36</f>
        <v>-11.186452747585236</v>
      </c>
      <c r="E40" s="143">
        <f>E37-E36</f>
        <v>11.186452747585236</v>
      </c>
      <c r="F40" s="143">
        <f>F37-F36</f>
        <v>1.6513081876651863</v>
      </c>
      <c r="G40" s="143">
        <f>G37-G36</f>
        <v>13.050454597815705</v>
      </c>
      <c r="H40" s="143">
        <f>H37-H36</f>
        <v>-3.5153100378956594</v>
      </c>
    </row>
    <row r="41" spans="1:8" ht="14.15" customHeight="1">
      <c r="A41" s="393" t="s">
        <v>160</v>
      </c>
      <c r="B41" s="28" t="s">
        <v>8</v>
      </c>
      <c r="C41" s="142">
        <f t="shared" ref="C41:H41" si="11">C33*100/C30</f>
        <v>5.7271410051094334</v>
      </c>
      <c r="D41" s="142">
        <f t="shared" si="11"/>
        <v>-34.839203675344564</v>
      </c>
      <c r="E41" s="142">
        <f t="shared" si="11"/>
        <v>15.817541186553662</v>
      </c>
      <c r="F41" s="142">
        <f t="shared" si="11"/>
        <v>44.357366771159874</v>
      </c>
      <c r="G41" s="142">
        <f t="shared" si="11"/>
        <v>13.087305655219545</v>
      </c>
      <c r="H41" s="142">
        <f t="shared" si="11"/>
        <v>15.261845386533667</v>
      </c>
    </row>
    <row r="42" spans="1:8">
      <c r="A42" s="394"/>
      <c r="B42" s="29" t="s">
        <v>164</v>
      </c>
      <c r="C42" s="240" t="s">
        <v>247</v>
      </c>
      <c r="D42" s="143">
        <f>D38-D37</f>
        <v>-7.6427648806510291</v>
      </c>
      <c r="E42" s="143">
        <f>E38-E37</f>
        <v>7.6427648806510291</v>
      </c>
      <c r="F42" s="143">
        <f>F38-F37</f>
        <v>1.7777036958121881</v>
      </c>
      <c r="G42" s="143">
        <f>G38-G37</f>
        <v>3.1072593549548841</v>
      </c>
      <c r="H42" s="143">
        <f>H38-H37</f>
        <v>2.7578018298839595</v>
      </c>
    </row>
    <row r="43" spans="1:8" ht="14.15" customHeight="1">
      <c r="A43" s="387" t="s">
        <v>159</v>
      </c>
      <c r="B43" s="28" t="s">
        <v>8</v>
      </c>
      <c r="C43" s="142">
        <f t="shared" ref="C43:H43" si="12">C34*100/C29</f>
        <v>7.1158154987251798</v>
      </c>
      <c r="D43" s="142">
        <f t="shared" si="12"/>
        <v>-57.724788872329853</v>
      </c>
      <c r="E43" s="142">
        <f t="shared" si="12"/>
        <v>36.391162947179545</v>
      </c>
      <c r="F43" s="142">
        <f t="shared" si="12"/>
        <v>121.39423076923077</v>
      </c>
      <c r="G43" s="142">
        <f t="shared" si="12"/>
        <v>61.912915851272018</v>
      </c>
      <c r="H43" s="142">
        <f t="shared" si="12"/>
        <v>4.7360072513029685</v>
      </c>
    </row>
    <row r="44" spans="1:8">
      <c r="A44" s="388"/>
      <c r="B44" s="29" t="s">
        <v>164</v>
      </c>
      <c r="C44" s="240" t="s">
        <v>247</v>
      </c>
      <c r="D44" s="143">
        <f>D38-D36</f>
        <v>-18.829217628236265</v>
      </c>
      <c r="E44" s="143">
        <f>E38-E36</f>
        <v>18.829217628236265</v>
      </c>
      <c r="F44" s="143">
        <f>F38-F36</f>
        <v>3.4290118834773744</v>
      </c>
      <c r="G44" s="143">
        <f>G38-G36</f>
        <v>16.157713952770589</v>
      </c>
      <c r="H44" s="143">
        <f>H38-H36</f>
        <v>-0.75750820801169994</v>
      </c>
    </row>
    <row r="45" spans="1:8" ht="15" customHeight="1">
      <c r="A45" s="396"/>
      <c r="B45" s="397"/>
      <c r="C45" s="397" t="s">
        <v>31</v>
      </c>
      <c r="D45" s="397"/>
      <c r="E45" s="397"/>
      <c r="F45" s="397"/>
      <c r="G45" s="397"/>
      <c r="H45" s="398"/>
    </row>
    <row r="46" spans="1:8" ht="15" customHeight="1">
      <c r="A46" s="399"/>
      <c r="B46" s="400"/>
      <c r="C46" s="400" t="s">
        <v>5</v>
      </c>
      <c r="D46" s="400"/>
      <c r="E46" s="400"/>
      <c r="F46" s="400"/>
      <c r="G46" s="400"/>
      <c r="H46" s="401"/>
    </row>
    <row r="47" spans="1:8">
      <c r="A47" s="389">
        <v>2011</v>
      </c>
      <c r="B47" s="390"/>
      <c r="C47" s="66">
        <f>D47+E47</f>
        <v>4163</v>
      </c>
      <c r="D47" s="66">
        <v>829</v>
      </c>
      <c r="E47" s="66">
        <f>SUM(F47:H47)</f>
        <v>3334</v>
      </c>
      <c r="F47" s="66">
        <v>167</v>
      </c>
      <c r="G47" s="66">
        <v>1852</v>
      </c>
      <c r="H47" s="66">
        <v>1315</v>
      </c>
    </row>
    <row r="48" spans="1:8">
      <c r="A48" s="391">
        <v>2013</v>
      </c>
      <c r="B48" s="392"/>
      <c r="C48" s="67">
        <f>D48+E48</f>
        <v>4117</v>
      </c>
      <c r="D48" s="67">
        <v>354</v>
      </c>
      <c r="E48" s="67">
        <f>SUM(F48:H48)</f>
        <v>3763</v>
      </c>
      <c r="F48" s="67">
        <v>268</v>
      </c>
      <c r="G48" s="67">
        <v>2291</v>
      </c>
      <c r="H48" s="67">
        <v>1204</v>
      </c>
    </row>
    <row r="49" spans="1:8">
      <c r="A49" s="389">
        <v>2015</v>
      </c>
      <c r="B49" s="390"/>
      <c r="C49" s="66">
        <f>D49+E49</f>
        <v>4170</v>
      </c>
      <c r="D49" s="66">
        <v>215</v>
      </c>
      <c r="E49" s="66">
        <f>SUM(F49:H49)</f>
        <v>3955</v>
      </c>
      <c r="F49" s="66">
        <v>393</v>
      </c>
      <c r="G49" s="66">
        <v>2419</v>
      </c>
      <c r="H49" s="66">
        <v>1143</v>
      </c>
    </row>
    <row r="50" spans="1:8" ht="14.15" customHeight="1">
      <c r="A50" s="391" t="s">
        <v>161</v>
      </c>
      <c r="B50" s="392"/>
      <c r="C50" s="140">
        <f t="shared" ref="C50:H51" si="13">C48-C47</f>
        <v>-46</v>
      </c>
      <c r="D50" s="140">
        <f t="shared" si="13"/>
        <v>-475</v>
      </c>
      <c r="E50" s="140">
        <f t="shared" si="13"/>
        <v>429</v>
      </c>
      <c r="F50" s="140">
        <f t="shared" si="13"/>
        <v>101</v>
      </c>
      <c r="G50" s="140">
        <f t="shared" si="13"/>
        <v>439</v>
      </c>
      <c r="H50" s="140">
        <f t="shared" si="13"/>
        <v>-111</v>
      </c>
    </row>
    <row r="51" spans="1:8">
      <c r="A51" s="389" t="s">
        <v>160</v>
      </c>
      <c r="B51" s="390"/>
      <c r="C51" s="141">
        <f t="shared" si="13"/>
        <v>53</v>
      </c>
      <c r="D51" s="141">
        <f t="shared" si="13"/>
        <v>-139</v>
      </c>
      <c r="E51" s="141">
        <f t="shared" si="13"/>
        <v>192</v>
      </c>
      <c r="F51" s="141">
        <f t="shared" si="13"/>
        <v>125</v>
      </c>
      <c r="G51" s="141">
        <f t="shared" si="13"/>
        <v>128</v>
      </c>
      <c r="H51" s="141">
        <f t="shared" si="13"/>
        <v>-61</v>
      </c>
    </row>
    <row r="52" spans="1:8" ht="14.15" customHeight="1">
      <c r="A52" s="391" t="s">
        <v>159</v>
      </c>
      <c r="B52" s="392"/>
      <c r="C52" s="140">
        <f t="shared" ref="C52:H52" si="14">C49-C47</f>
        <v>7</v>
      </c>
      <c r="D52" s="140">
        <f t="shared" si="14"/>
        <v>-614</v>
      </c>
      <c r="E52" s="140">
        <f t="shared" si="14"/>
        <v>621</v>
      </c>
      <c r="F52" s="140">
        <f t="shared" si="14"/>
        <v>226</v>
      </c>
      <c r="G52" s="140">
        <f t="shared" si="14"/>
        <v>567</v>
      </c>
      <c r="H52" s="140">
        <f t="shared" si="14"/>
        <v>-172</v>
      </c>
    </row>
    <row r="53" spans="1:8" ht="15" customHeight="1">
      <c r="A53" s="395"/>
      <c r="B53" s="379"/>
      <c r="C53" s="395" t="s">
        <v>121</v>
      </c>
      <c r="D53" s="378"/>
      <c r="E53" s="378"/>
      <c r="F53" s="378"/>
      <c r="G53" s="378"/>
      <c r="H53" s="379"/>
    </row>
    <row r="54" spans="1:8">
      <c r="A54" s="389">
        <v>2011</v>
      </c>
      <c r="B54" s="390"/>
      <c r="C54" s="66">
        <f t="shared" ref="C54:H56" si="15">C47*100/$C47</f>
        <v>100</v>
      </c>
      <c r="D54" s="138">
        <f t="shared" si="15"/>
        <v>19.91352390103291</v>
      </c>
      <c r="E54" s="138">
        <f t="shared" si="15"/>
        <v>80.086476098967097</v>
      </c>
      <c r="F54" s="138">
        <f t="shared" si="15"/>
        <v>4.0115301465289459</v>
      </c>
      <c r="G54" s="138">
        <f t="shared" si="15"/>
        <v>44.487148690847945</v>
      </c>
      <c r="H54" s="138">
        <f t="shared" si="15"/>
        <v>31.5877972615902</v>
      </c>
    </row>
    <row r="55" spans="1:8">
      <c r="A55" s="391">
        <v>2013</v>
      </c>
      <c r="B55" s="392"/>
      <c r="C55" s="67">
        <f t="shared" si="15"/>
        <v>100</v>
      </c>
      <c r="D55" s="139">
        <f t="shared" si="15"/>
        <v>8.5984940490648523</v>
      </c>
      <c r="E55" s="139">
        <f t="shared" si="15"/>
        <v>91.401505950935146</v>
      </c>
      <c r="F55" s="139">
        <f t="shared" si="15"/>
        <v>6.5095943648287591</v>
      </c>
      <c r="G55" s="139">
        <f t="shared" si="15"/>
        <v>55.64731600680107</v>
      </c>
      <c r="H55" s="139">
        <f t="shared" si="15"/>
        <v>29.244595579305319</v>
      </c>
    </row>
    <row r="56" spans="1:8">
      <c r="A56" s="389">
        <v>2015</v>
      </c>
      <c r="B56" s="390"/>
      <c r="C56" s="66">
        <f t="shared" si="15"/>
        <v>100</v>
      </c>
      <c r="D56" s="138">
        <f t="shared" si="15"/>
        <v>5.1558752997601918</v>
      </c>
      <c r="E56" s="138">
        <f t="shared" si="15"/>
        <v>94.844124700239803</v>
      </c>
      <c r="F56" s="138">
        <f t="shared" si="15"/>
        <v>9.4244604316546763</v>
      </c>
      <c r="G56" s="138">
        <f t="shared" si="15"/>
        <v>58.009592326139092</v>
      </c>
      <c r="H56" s="138">
        <f t="shared" si="15"/>
        <v>27.410071942446042</v>
      </c>
    </row>
    <row r="57" spans="1:8" ht="14.15" customHeight="1">
      <c r="A57" s="387" t="s">
        <v>161</v>
      </c>
      <c r="B57" s="28" t="s">
        <v>8</v>
      </c>
      <c r="C57" s="142">
        <f t="shared" ref="C57:H57" si="16">C50*100/C47</f>
        <v>-1.1049723756906078</v>
      </c>
      <c r="D57" s="142">
        <f t="shared" si="16"/>
        <v>-57.297949336550062</v>
      </c>
      <c r="E57" s="142">
        <f t="shared" si="16"/>
        <v>12.86742651469706</v>
      </c>
      <c r="F57" s="142">
        <f t="shared" si="16"/>
        <v>60.479041916167667</v>
      </c>
      <c r="G57" s="142">
        <f t="shared" si="16"/>
        <v>23.704103671706264</v>
      </c>
      <c r="H57" s="142">
        <f t="shared" si="16"/>
        <v>-8.4410646387832706</v>
      </c>
    </row>
    <row r="58" spans="1:8">
      <c r="A58" s="388"/>
      <c r="B58" s="29" t="s">
        <v>164</v>
      </c>
      <c r="C58" s="240" t="s">
        <v>247</v>
      </c>
      <c r="D58" s="143">
        <f>D55-D54</f>
        <v>-11.315029851968058</v>
      </c>
      <c r="E58" s="143">
        <f>E55-E54</f>
        <v>11.315029851968049</v>
      </c>
      <c r="F58" s="143">
        <f>F55-F54</f>
        <v>2.4980642182998132</v>
      </c>
      <c r="G58" s="143">
        <f>G55-G54</f>
        <v>11.160167315953125</v>
      </c>
      <c r="H58" s="143">
        <f>H55-H54</f>
        <v>-2.3432016822848816</v>
      </c>
    </row>
    <row r="59" spans="1:8" ht="14.15" customHeight="1">
      <c r="A59" s="393" t="s">
        <v>160</v>
      </c>
      <c r="B59" s="28" t="s">
        <v>8</v>
      </c>
      <c r="C59" s="142">
        <f t="shared" ref="C59:H59" si="17">C51*100/C48</f>
        <v>1.2873451542385232</v>
      </c>
      <c r="D59" s="142">
        <f t="shared" si="17"/>
        <v>-39.265536723163841</v>
      </c>
      <c r="E59" s="142">
        <f t="shared" si="17"/>
        <v>5.1023119851182566</v>
      </c>
      <c r="F59" s="142">
        <f t="shared" si="17"/>
        <v>46.64179104477612</v>
      </c>
      <c r="G59" s="142">
        <f t="shared" si="17"/>
        <v>5.587079877782628</v>
      </c>
      <c r="H59" s="142">
        <f t="shared" si="17"/>
        <v>-5.0664451827242525</v>
      </c>
    </row>
    <row r="60" spans="1:8">
      <c r="A60" s="394"/>
      <c r="B60" s="29" t="s">
        <v>164</v>
      </c>
      <c r="C60" s="240" t="s">
        <v>247</v>
      </c>
      <c r="D60" s="143">
        <f>D56-D55</f>
        <v>-3.4426187493046605</v>
      </c>
      <c r="E60" s="143">
        <f>E56-E55</f>
        <v>3.4426187493046569</v>
      </c>
      <c r="F60" s="143">
        <f>F56-F55</f>
        <v>2.9148660668259172</v>
      </c>
      <c r="G60" s="143">
        <f>G56-G55</f>
        <v>2.3622763193380223</v>
      </c>
      <c r="H60" s="143">
        <f>H56-H55</f>
        <v>-1.8345236368592772</v>
      </c>
    </row>
    <row r="61" spans="1:8" ht="14.15" customHeight="1">
      <c r="A61" s="387" t="s">
        <v>159</v>
      </c>
      <c r="B61" s="28" t="s">
        <v>8</v>
      </c>
      <c r="C61" s="142">
        <f t="shared" ref="C61:H61" si="18">C52*100/C47</f>
        <v>0.16814797021378813</v>
      </c>
      <c r="D61" s="142">
        <f t="shared" si="18"/>
        <v>-74.065138721351019</v>
      </c>
      <c r="E61" s="142">
        <f t="shared" si="18"/>
        <v>18.626274745050988</v>
      </c>
      <c r="F61" s="142">
        <f t="shared" si="18"/>
        <v>135.32934131736528</v>
      </c>
      <c r="G61" s="142">
        <f t="shared" si="18"/>
        <v>30.615550755939523</v>
      </c>
      <c r="H61" s="142">
        <f t="shared" si="18"/>
        <v>-13.079847908745247</v>
      </c>
    </row>
    <row r="62" spans="1:8">
      <c r="A62" s="388"/>
      <c r="B62" s="29" t="s">
        <v>164</v>
      </c>
      <c r="C62" s="240" t="s">
        <v>247</v>
      </c>
      <c r="D62" s="143">
        <f>D56-D54</f>
        <v>-14.757648601272718</v>
      </c>
      <c r="E62" s="143">
        <f>E56-E54</f>
        <v>14.757648601272706</v>
      </c>
      <c r="F62" s="143">
        <f>F56-F54</f>
        <v>5.4129302851257304</v>
      </c>
      <c r="G62" s="143">
        <f>G56-G54</f>
        <v>13.522443635291147</v>
      </c>
      <c r="H62" s="143">
        <f>H56-H54</f>
        <v>-4.1777253191441588</v>
      </c>
    </row>
    <row r="63" spans="1:8">
      <c r="A63" s="338" t="s">
        <v>305</v>
      </c>
      <c r="B63" s="338"/>
      <c r="C63" s="338"/>
      <c r="D63" s="338"/>
      <c r="E63" s="338"/>
      <c r="F63" s="338"/>
      <c r="G63" s="338"/>
      <c r="H63" s="338"/>
    </row>
    <row r="64" spans="1:8">
      <c r="A64" s="370"/>
      <c r="B64" s="370"/>
      <c r="C64" s="370"/>
      <c r="D64" s="370"/>
      <c r="E64" s="370"/>
      <c r="F64" s="370"/>
      <c r="G64" s="370"/>
      <c r="H64" s="370"/>
    </row>
  </sheetData>
  <mergeCells count="63">
    <mergeCell ref="C35:H35"/>
    <mergeCell ref="A53:B53"/>
    <mergeCell ref="C53:H53"/>
    <mergeCell ref="A27:B27"/>
    <mergeCell ref="C27:H27"/>
    <mergeCell ref="A28:B28"/>
    <mergeCell ref="C28:H28"/>
    <mergeCell ref="A45:B45"/>
    <mergeCell ref="C45:H45"/>
    <mergeCell ref="A46:B46"/>
    <mergeCell ref="C46:H46"/>
    <mergeCell ref="A31:B31"/>
    <mergeCell ref="A41:A42"/>
    <mergeCell ref="A43:A44"/>
    <mergeCell ref="A32:B32"/>
    <mergeCell ref="C9:H9"/>
    <mergeCell ref="A10:B10"/>
    <mergeCell ref="C10:H10"/>
    <mergeCell ref="A17:B17"/>
    <mergeCell ref="C17:H17"/>
    <mergeCell ref="C5:C8"/>
    <mergeCell ref="D5:H5"/>
    <mergeCell ref="D6:D8"/>
    <mergeCell ref="E6:E8"/>
    <mergeCell ref="F6:H6"/>
    <mergeCell ref="F7:F8"/>
    <mergeCell ref="G7:H7"/>
    <mergeCell ref="A18:B18"/>
    <mergeCell ref="A19:B19"/>
    <mergeCell ref="A14:B14"/>
    <mergeCell ref="A15:B15"/>
    <mergeCell ref="A16:B16"/>
    <mergeCell ref="A13:B13"/>
    <mergeCell ref="A5:B8"/>
    <mergeCell ref="A11:B11"/>
    <mergeCell ref="A12:B12"/>
    <mergeCell ref="A9:B9"/>
    <mergeCell ref="A39:A40"/>
    <mergeCell ref="A20:B20"/>
    <mergeCell ref="A21:A22"/>
    <mergeCell ref="A23:A24"/>
    <mergeCell ref="A30:B30"/>
    <mergeCell ref="A33:B33"/>
    <mergeCell ref="A34:B34"/>
    <mergeCell ref="A36:B36"/>
    <mergeCell ref="A37:B37"/>
    <mergeCell ref="A38:B38"/>
    <mergeCell ref="A25:A26"/>
    <mergeCell ref="A29:B29"/>
    <mergeCell ref="A35:B35"/>
    <mergeCell ref="A47:B47"/>
    <mergeCell ref="A48:B48"/>
    <mergeCell ref="A49:B49"/>
    <mergeCell ref="A54:B54"/>
    <mergeCell ref="A50:B50"/>
    <mergeCell ref="A51:B51"/>
    <mergeCell ref="A52:B52"/>
    <mergeCell ref="A63:H64"/>
    <mergeCell ref="A55:B55"/>
    <mergeCell ref="A56:B56"/>
    <mergeCell ref="A57:A58"/>
    <mergeCell ref="A59:A60"/>
    <mergeCell ref="A61:A62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L12" sqref="L12"/>
    </sheetView>
  </sheetViews>
  <sheetFormatPr baseColWidth="10" defaultColWidth="10.81640625" defaultRowHeight="14"/>
  <cols>
    <col min="1" max="1" width="13.1796875" style="1" customWidth="1"/>
    <col min="2" max="2" width="16.26953125" style="1" customWidth="1"/>
    <col min="3" max="3" width="11.54296875" style="1" customWidth="1"/>
    <col min="4" max="4" width="17" style="1" customWidth="1"/>
    <col min="5" max="5" width="15.54296875" style="1" customWidth="1"/>
    <col min="6" max="6" width="10.81640625" style="1" customWidth="1"/>
    <col min="7" max="7" width="14.453125" style="1" customWidth="1"/>
    <col min="8" max="8" width="16.54296875" style="1" customWidth="1"/>
    <col min="9" max="16384" width="10.81640625" style="1"/>
  </cols>
  <sheetData>
    <row r="1" spans="1:8" s="15" customFormat="1" ht="20.149999999999999" customHeight="1">
      <c r="A1" s="35" t="s">
        <v>0</v>
      </c>
      <c r="B1" s="35"/>
    </row>
    <row r="2" spans="1:8" s="64" customFormat="1" ht="14.5" customHeight="1">
      <c r="A2" s="126"/>
      <c r="B2" s="126"/>
    </row>
    <row r="3" spans="1:8" s="4" customFormat="1" ht="14.5" customHeight="1">
      <c r="A3" s="54" t="s">
        <v>215</v>
      </c>
      <c r="B3" s="54"/>
    </row>
    <row r="4" spans="1:8" s="64" customFormat="1" ht="14.5" customHeight="1">
      <c r="A4" s="127"/>
      <c r="B4" s="127"/>
    </row>
    <row r="5" spans="1:8" ht="20" customHeight="1">
      <c r="A5" s="404" t="s">
        <v>57</v>
      </c>
      <c r="B5" s="405"/>
      <c r="C5" s="380" t="s">
        <v>2</v>
      </c>
      <c r="D5" s="380" t="s">
        <v>53</v>
      </c>
      <c r="E5" s="380"/>
      <c r="F5" s="380"/>
      <c r="G5" s="380"/>
      <c r="H5" s="380"/>
    </row>
    <row r="6" spans="1:8" ht="20" customHeight="1">
      <c r="A6" s="406"/>
      <c r="B6" s="407"/>
      <c r="C6" s="380"/>
      <c r="D6" s="381" t="s">
        <v>74</v>
      </c>
      <c r="E6" s="381" t="s">
        <v>163</v>
      </c>
      <c r="F6" s="384" t="s">
        <v>51</v>
      </c>
      <c r="G6" s="385"/>
      <c r="H6" s="386"/>
    </row>
    <row r="7" spans="1:8" ht="30" customHeight="1">
      <c r="A7" s="406"/>
      <c r="B7" s="407"/>
      <c r="C7" s="380"/>
      <c r="D7" s="382"/>
      <c r="E7" s="382"/>
      <c r="F7" s="381" t="s">
        <v>162</v>
      </c>
      <c r="G7" s="385" t="s">
        <v>78</v>
      </c>
      <c r="H7" s="386"/>
    </row>
    <row r="8" spans="1:8" ht="30" customHeight="1">
      <c r="A8" s="408"/>
      <c r="B8" s="409"/>
      <c r="C8" s="380"/>
      <c r="D8" s="383"/>
      <c r="E8" s="383"/>
      <c r="F8" s="383"/>
      <c r="G8" s="133" t="s">
        <v>76</v>
      </c>
      <c r="H8" s="132" t="s">
        <v>77</v>
      </c>
    </row>
    <row r="9" spans="1:8" ht="15" customHeight="1">
      <c r="A9" s="396"/>
      <c r="B9" s="397"/>
      <c r="C9" s="397" t="s">
        <v>10</v>
      </c>
      <c r="D9" s="397"/>
      <c r="E9" s="397"/>
      <c r="F9" s="397"/>
      <c r="G9" s="397"/>
      <c r="H9" s="398"/>
    </row>
    <row r="10" spans="1:8" ht="15" customHeight="1">
      <c r="A10" s="399"/>
      <c r="B10" s="400"/>
      <c r="C10" s="400" t="s">
        <v>5</v>
      </c>
      <c r="D10" s="400"/>
      <c r="E10" s="400"/>
      <c r="F10" s="400"/>
      <c r="G10" s="400"/>
      <c r="H10" s="401"/>
    </row>
    <row r="11" spans="1:8">
      <c r="A11" s="389">
        <v>2011</v>
      </c>
      <c r="B11" s="390"/>
      <c r="C11" s="66">
        <f>C29+C47</f>
        <v>8495</v>
      </c>
      <c r="D11" s="66">
        <f t="shared" ref="D11:H13" si="0">D29+D47</f>
        <v>2143</v>
      </c>
      <c r="E11" s="66">
        <f t="shared" si="0"/>
        <v>6352</v>
      </c>
      <c r="F11" s="66">
        <f t="shared" si="0"/>
        <v>309</v>
      </c>
      <c r="G11" s="66">
        <f t="shared" si="0"/>
        <v>3003</v>
      </c>
      <c r="H11" s="66">
        <f t="shared" si="0"/>
        <v>3040</v>
      </c>
    </row>
    <row r="12" spans="1:8">
      <c r="A12" s="391">
        <v>2013</v>
      </c>
      <c r="B12" s="392"/>
      <c r="C12" s="67">
        <f>C30+C48</f>
        <v>8587</v>
      </c>
      <c r="D12" s="67">
        <f t="shared" si="0"/>
        <v>1218</v>
      </c>
      <c r="E12" s="67">
        <f t="shared" si="0"/>
        <v>7369</v>
      </c>
      <c r="F12" s="67">
        <f t="shared" si="0"/>
        <v>504</v>
      </c>
      <c r="G12" s="67">
        <f t="shared" si="0"/>
        <v>4151</v>
      </c>
      <c r="H12" s="67">
        <f t="shared" si="0"/>
        <v>2714</v>
      </c>
    </row>
    <row r="13" spans="1:8">
      <c r="A13" s="389">
        <v>2015</v>
      </c>
      <c r="B13" s="390"/>
      <c r="C13" s="66">
        <f>C31+C49</f>
        <v>8697</v>
      </c>
      <c r="D13" s="66">
        <f t="shared" si="0"/>
        <v>819</v>
      </c>
      <c r="E13" s="66">
        <f t="shared" si="0"/>
        <v>7878</v>
      </c>
      <c r="F13" s="66">
        <f t="shared" si="0"/>
        <v>663</v>
      </c>
      <c r="G13" s="66">
        <f t="shared" si="0"/>
        <v>4453</v>
      </c>
      <c r="H13" s="66">
        <f t="shared" si="0"/>
        <v>2762</v>
      </c>
    </row>
    <row r="14" spans="1:8" ht="14.15" customHeight="1">
      <c r="A14" s="391" t="s">
        <v>161</v>
      </c>
      <c r="B14" s="392"/>
      <c r="C14" s="140">
        <f t="shared" ref="C14:H15" si="1">C12-C11</f>
        <v>92</v>
      </c>
      <c r="D14" s="140">
        <f t="shared" si="1"/>
        <v>-925</v>
      </c>
      <c r="E14" s="140">
        <f t="shared" si="1"/>
        <v>1017</v>
      </c>
      <c r="F14" s="140">
        <f t="shared" si="1"/>
        <v>195</v>
      </c>
      <c r="G14" s="140">
        <f t="shared" si="1"/>
        <v>1148</v>
      </c>
      <c r="H14" s="140">
        <f t="shared" si="1"/>
        <v>-326</v>
      </c>
    </row>
    <row r="15" spans="1:8" ht="14.15" customHeight="1">
      <c r="A15" s="389" t="s">
        <v>160</v>
      </c>
      <c r="B15" s="390"/>
      <c r="C15" s="141">
        <f t="shared" si="1"/>
        <v>110</v>
      </c>
      <c r="D15" s="141">
        <f t="shared" si="1"/>
        <v>-399</v>
      </c>
      <c r="E15" s="141">
        <f t="shared" si="1"/>
        <v>509</v>
      </c>
      <c r="F15" s="141">
        <f t="shared" si="1"/>
        <v>159</v>
      </c>
      <c r="G15" s="141">
        <f t="shared" si="1"/>
        <v>302</v>
      </c>
      <c r="H15" s="141">
        <f t="shared" si="1"/>
        <v>48</v>
      </c>
    </row>
    <row r="16" spans="1:8" ht="14.15" customHeight="1">
      <c r="A16" s="391" t="s">
        <v>159</v>
      </c>
      <c r="B16" s="392"/>
      <c r="C16" s="140">
        <f t="shared" ref="C16:H16" si="2">C13-C11</f>
        <v>202</v>
      </c>
      <c r="D16" s="140">
        <f t="shared" si="2"/>
        <v>-1324</v>
      </c>
      <c r="E16" s="140">
        <f t="shared" si="2"/>
        <v>1526</v>
      </c>
      <c r="F16" s="140">
        <f t="shared" si="2"/>
        <v>354</v>
      </c>
      <c r="G16" s="140">
        <f t="shared" si="2"/>
        <v>1450</v>
      </c>
      <c r="H16" s="140">
        <f t="shared" si="2"/>
        <v>-278</v>
      </c>
    </row>
    <row r="17" spans="1:8" ht="15" customHeight="1">
      <c r="A17" s="395"/>
      <c r="B17" s="379"/>
      <c r="C17" s="395" t="s">
        <v>121</v>
      </c>
      <c r="D17" s="378"/>
      <c r="E17" s="378"/>
      <c r="F17" s="378"/>
      <c r="G17" s="378"/>
      <c r="H17" s="379"/>
    </row>
    <row r="18" spans="1:8">
      <c r="A18" s="389">
        <v>2011</v>
      </c>
      <c r="B18" s="390"/>
      <c r="C18" s="66">
        <f t="shared" ref="C18:H20" si="3">C11*100/$C11</f>
        <v>100</v>
      </c>
      <c r="D18" s="138">
        <f t="shared" si="3"/>
        <v>25.226603884638024</v>
      </c>
      <c r="E18" s="138">
        <f t="shared" si="3"/>
        <v>74.773396115361976</v>
      </c>
      <c r="F18" s="138">
        <f t="shared" si="3"/>
        <v>3.637433784579164</v>
      </c>
      <c r="G18" s="138">
        <f t="shared" si="3"/>
        <v>35.35020600353149</v>
      </c>
      <c r="H18" s="138">
        <f t="shared" si="3"/>
        <v>35.785756327251327</v>
      </c>
    </row>
    <row r="19" spans="1:8">
      <c r="A19" s="391">
        <v>2013</v>
      </c>
      <c r="B19" s="392"/>
      <c r="C19" s="67">
        <f t="shared" si="3"/>
        <v>100</v>
      </c>
      <c r="D19" s="139">
        <f t="shared" si="3"/>
        <v>14.18423197857226</v>
      </c>
      <c r="E19" s="139">
        <f t="shared" si="3"/>
        <v>85.815768021427743</v>
      </c>
      <c r="F19" s="139">
        <f t="shared" si="3"/>
        <v>5.8693373704436942</v>
      </c>
      <c r="G19" s="139">
        <f t="shared" si="3"/>
        <v>48.340514731570977</v>
      </c>
      <c r="H19" s="139">
        <f t="shared" si="3"/>
        <v>31.605915919413068</v>
      </c>
    </row>
    <row r="20" spans="1:8">
      <c r="A20" s="389">
        <v>2015</v>
      </c>
      <c r="B20" s="390"/>
      <c r="C20" s="66">
        <f t="shared" si="3"/>
        <v>100</v>
      </c>
      <c r="D20" s="138">
        <f t="shared" si="3"/>
        <v>9.4170403587443943</v>
      </c>
      <c r="E20" s="138">
        <f t="shared" si="3"/>
        <v>90.582959641255599</v>
      </c>
      <c r="F20" s="138">
        <f t="shared" si="3"/>
        <v>7.623318385650224</v>
      </c>
      <c r="G20" s="138">
        <f t="shared" si="3"/>
        <v>51.201563757617571</v>
      </c>
      <c r="H20" s="138">
        <f t="shared" si="3"/>
        <v>31.758077497987813</v>
      </c>
    </row>
    <row r="21" spans="1:8">
      <c r="A21" s="387" t="s">
        <v>161</v>
      </c>
      <c r="B21" s="28" t="s">
        <v>8</v>
      </c>
      <c r="C21" s="142">
        <f t="shared" ref="C21:H21" si="4">C14*100/C11</f>
        <v>1.0829899941141847</v>
      </c>
      <c r="D21" s="142">
        <f t="shared" si="4"/>
        <v>-43.163789080727952</v>
      </c>
      <c r="E21" s="142">
        <f t="shared" si="4"/>
        <v>16.010705289672543</v>
      </c>
      <c r="F21" s="142">
        <f t="shared" si="4"/>
        <v>63.106796116504853</v>
      </c>
      <c r="G21" s="142">
        <f t="shared" si="4"/>
        <v>38.228438228438229</v>
      </c>
      <c r="H21" s="142">
        <f t="shared" si="4"/>
        <v>-10.723684210526315</v>
      </c>
    </row>
    <row r="22" spans="1:8">
      <c r="A22" s="388"/>
      <c r="B22" s="29" t="s">
        <v>164</v>
      </c>
      <c r="C22" s="240" t="s">
        <v>247</v>
      </c>
      <c r="D22" s="143">
        <f>D19-D18</f>
        <v>-11.042371906065764</v>
      </c>
      <c r="E22" s="143">
        <f>E19-E18</f>
        <v>11.042371906065767</v>
      </c>
      <c r="F22" s="143">
        <f>F19-F18</f>
        <v>2.2319035858645302</v>
      </c>
      <c r="G22" s="143">
        <f>G19-G18</f>
        <v>12.990308728039487</v>
      </c>
      <c r="H22" s="143">
        <f>H19-H18</f>
        <v>-4.1798404078382596</v>
      </c>
    </row>
    <row r="23" spans="1:8" ht="14.15" customHeight="1">
      <c r="A23" s="393" t="s">
        <v>160</v>
      </c>
      <c r="B23" s="28" t="s">
        <v>8</v>
      </c>
      <c r="C23" s="142">
        <f t="shared" ref="C23:H23" si="5">C15*100/C12</f>
        <v>1.2810061721206474</v>
      </c>
      <c r="D23" s="142">
        <f t="shared" si="5"/>
        <v>-32.758620689655174</v>
      </c>
      <c r="E23" s="142">
        <f t="shared" si="5"/>
        <v>6.907314425295155</v>
      </c>
      <c r="F23" s="142">
        <f t="shared" si="5"/>
        <v>31.547619047619047</v>
      </c>
      <c r="G23" s="142">
        <f t="shared" si="5"/>
        <v>7.2753553360635994</v>
      </c>
      <c r="H23" s="142">
        <f t="shared" si="5"/>
        <v>1.7686072218128224</v>
      </c>
    </row>
    <row r="24" spans="1:8">
      <c r="A24" s="394"/>
      <c r="B24" s="29" t="s">
        <v>164</v>
      </c>
      <c r="C24" s="240" t="s">
        <v>247</v>
      </c>
      <c r="D24" s="143">
        <f>D20-D19</f>
        <v>-4.7671916198278659</v>
      </c>
      <c r="E24" s="143">
        <f>E20-E19</f>
        <v>4.7671916198278552</v>
      </c>
      <c r="F24" s="143">
        <f>F20-F19</f>
        <v>1.7539810152065298</v>
      </c>
      <c r="G24" s="143">
        <f>G20-G19</f>
        <v>2.8610490260465937</v>
      </c>
      <c r="H24" s="143">
        <f>H20-H19</f>
        <v>0.15216157857474499</v>
      </c>
    </row>
    <row r="25" spans="1:8">
      <c r="A25" s="387" t="s">
        <v>159</v>
      </c>
      <c r="B25" s="28" t="s">
        <v>8</v>
      </c>
      <c r="C25" s="142">
        <f t="shared" ref="C25:H25" si="6">C16*100/C11</f>
        <v>2.3778693349028841</v>
      </c>
      <c r="D25" s="142">
        <f t="shared" si="6"/>
        <v>-61.782547830144658</v>
      </c>
      <c r="E25" s="142">
        <f t="shared" si="6"/>
        <v>24.023929471032744</v>
      </c>
      <c r="F25" s="142">
        <f t="shared" si="6"/>
        <v>114.5631067961165</v>
      </c>
      <c r="G25" s="142">
        <f t="shared" si="6"/>
        <v>48.285048285048283</v>
      </c>
      <c r="H25" s="142">
        <f t="shared" si="6"/>
        <v>-9.1447368421052637</v>
      </c>
    </row>
    <row r="26" spans="1:8">
      <c r="A26" s="388"/>
      <c r="B26" s="29" t="s">
        <v>164</v>
      </c>
      <c r="C26" s="240" t="s">
        <v>247</v>
      </c>
      <c r="D26" s="143">
        <f>D20-D18</f>
        <v>-15.80956352589363</v>
      </c>
      <c r="E26" s="143">
        <f>E20-E18</f>
        <v>15.809563525893623</v>
      </c>
      <c r="F26" s="143">
        <f>F20-F18</f>
        <v>3.98588460107106</v>
      </c>
      <c r="G26" s="143">
        <f>G20-G18</f>
        <v>15.851357754086081</v>
      </c>
      <c r="H26" s="143">
        <f>H20-H18</f>
        <v>-4.0276788292635146</v>
      </c>
    </row>
    <row r="27" spans="1:8" ht="15" customHeight="1">
      <c r="A27" s="396"/>
      <c r="B27" s="397"/>
      <c r="C27" s="397" t="s">
        <v>30</v>
      </c>
      <c r="D27" s="397"/>
      <c r="E27" s="397"/>
      <c r="F27" s="397"/>
      <c r="G27" s="397"/>
      <c r="H27" s="398"/>
    </row>
    <row r="28" spans="1:8" ht="15" customHeight="1">
      <c r="A28" s="399"/>
      <c r="B28" s="400"/>
      <c r="C28" s="400" t="s">
        <v>5</v>
      </c>
      <c r="D28" s="400"/>
      <c r="E28" s="400"/>
      <c r="F28" s="400"/>
      <c r="G28" s="400"/>
      <c r="H28" s="401"/>
    </row>
    <row r="29" spans="1:8">
      <c r="A29" s="389">
        <v>2011</v>
      </c>
      <c r="B29" s="390"/>
      <c r="C29" s="66">
        <f>D29+E29</f>
        <v>7394</v>
      </c>
      <c r="D29" s="66">
        <v>1948</v>
      </c>
      <c r="E29" s="66">
        <f>SUM(F29:H29)</f>
        <v>5446</v>
      </c>
      <c r="F29" s="66">
        <v>270</v>
      </c>
      <c r="G29" s="66">
        <v>2540</v>
      </c>
      <c r="H29" s="66">
        <v>2636</v>
      </c>
    </row>
    <row r="30" spans="1:8">
      <c r="A30" s="391">
        <v>2013</v>
      </c>
      <c r="B30" s="392"/>
      <c r="C30" s="67">
        <f>D30+E30</f>
        <v>7445</v>
      </c>
      <c r="D30" s="67">
        <v>1098</v>
      </c>
      <c r="E30" s="67">
        <f>SUM(F30:H30)</f>
        <v>6347</v>
      </c>
      <c r="F30" s="67">
        <v>445</v>
      </c>
      <c r="G30" s="67">
        <v>3561</v>
      </c>
      <c r="H30" s="67">
        <v>2341</v>
      </c>
    </row>
    <row r="31" spans="1:8">
      <c r="A31" s="389">
        <v>2015</v>
      </c>
      <c r="B31" s="390"/>
      <c r="C31" s="66">
        <f>D31+E31</f>
        <v>7517</v>
      </c>
      <c r="D31" s="66">
        <v>766</v>
      </c>
      <c r="E31" s="66">
        <f>SUM(F31:H31)</f>
        <v>6751</v>
      </c>
      <c r="F31" s="66">
        <v>581</v>
      </c>
      <c r="G31" s="66">
        <v>3772</v>
      </c>
      <c r="H31" s="66">
        <v>2398</v>
      </c>
    </row>
    <row r="32" spans="1:8" ht="14.15" customHeight="1">
      <c r="A32" s="391" t="s">
        <v>161</v>
      </c>
      <c r="B32" s="392"/>
      <c r="C32" s="140">
        <f t="shared" ref="C32:H33" si="7">C30-C29</f>
        <v>51</v>
      </c>
      <c r="D32" s="140">
        <f t="shared" si="7"/>
        <v>-850</v>
      </c>
      <c r="E32" s="140">
        <f t="shared" si="7"/>
        <v>901</v>
      </c>
      <c r="F32" s="140">
        <f t="shared" si="7"/>
        <v>175</v>
      </c>
      <c r="G32" s="140">
        <f t="shared" si="7"/>
        <v>1021</v>
      </c>
      <c r="H32" s="140">
        <f t="shared" si="7"/>
        <v>-295</v>
      </c>
    </row>
    <row r="33" spans="1:8">
      <c r="A33" s="389" t="s">
        <v>160</v>
      </c>
      <c r="B33" s="390"/>
      <c r="C33" s="141">
        <f t="shared" si="7"/>
        <v>72</v>
      </c>
      <c r="D33" s="141">
        <f t="shared" si="7"/>
        <v>-332</v>
      </c>
      <c r="E33" s="141">
        <f t="shared" si="7"/>
        <v>404</v>
      </c>
      <c r="F33" s="141">
        <f t="shared" si="7"/>
        <v>136</v>
      </c>
      <c r="G33" s="141">
        <f t="shared" si="7"/>
        <v>211</v>
      </c>
      <c r="H33" s="141">
        <f t="shared" si="7"/>
        <v>57</v>
      </c>
    </row>
    <row r="34" spans="1:8" ht="14.15" customHeight="1">
      <c r="A34" s="391" t="s">
        <v>159</v>
      </c>
      <c r="B34" s="392"/>
      <c r="C34" s="140">
        <f t="shared" ref="C34:H34" si="8">C31-C29</f>
        <v>123</v>
      </c>
      <c r="D34" s="140">
        <f t="shared" si="8"/>
        <v>-1182</v>
      </c>
      <c r="E34" s="140">
        <f t="shared" si="8"/>
        <v>1305</v>
      </c>
      <c r="F34" s="140">
        <f t="shared" si="8"/>
        <v>311</v>
      </c>
      <c r="G34" s="140">
        <f t="shared" si="8"/>
        <v>1232</v>
      </c>
      <c r="H34" s="140">
        <f t="shared" si="8"/>
        <v>-238</v>
      </c>
    </row>
    <row r="35" spans="1:8" ht="15" customHeight="1">
      <c r="A35" s="395"/>
      <c r="B35" s="379"/>
      <c r="C35" s="395" t="s">
        <v>121</v>
      </c>
      <c r="D35" s="378"/>
      <c r="E35" s="378"/>
      <c r="F35" s="378"/>
      <c r="G35" s="378"/>
      <c r="H35" s="379"/>
    </row>
    <row r="36" spans="1:8">
      <c r="A36" s="389">
        <v>2011</v>
      </c>
      <c r="B36" s="390"/>
      <c r="C36" s="66">
        <f t="shared" ref="C36:H38" si="9">C29*100/$C29</f>
        <v>100</v>
      </c>
      <c r="D36" s="138">
        <f t="shared" si="9"/>
        <v>26.345685691100893</v>
      </c>
      <c r="E36" s="138">
        <f t="shared" si="9"/>
        <v>73.654314308899103</v>
      </c>
      <c r="F36" s="138">
        <f t="shared" si="9"/>
        <v>3.651609413037598</v>
      </c>
      <c r="G36" s="138">
        <f t="shared" si="9"/>
        <v>34.352177441168514</v>
      </c>
      <c r="H36" s="138">
        <f t="shared" si="9"/>
        <v>35.650527454692991</v>
      </c>
    </row>
    <row r="37" spans="1:8">
      <c r="A37" s="391">
        <v>2013</v>
      </c>
      <c r="B37" s="392"/>
      <c r="C37" s="67">
        <f t="shared" si="9"/>
        <v>100</v>
      </c>
      <c r="D37" s="139">
        <f t="shared" si="9"/>
        <v>14.748153122901275</v>
      </c>
      <c r="E37" s="139">
        <f t="shared" si="9"/>
        <v>85.251846877098728</v>
      </c>
      <c r="F37" s="139">
        <f t="shared" si="9"/>
        <v>5.9771658831430488</v>
      </c>
      <c r="G37" s="139">
        <f t="shared" si="9"/>
        <v>47.830758898589657</v>
      </c>
      <c r="H37" s="139">
        <f t="shared" si="9"/>
        <v>31.443922095366016</v>
      </c>
    </row>
    <row r="38" spans="1:8">
      <c r="A38" s="389">
        <v>2015</v>
      </c>
      <c r="B38" s="390"/>
      <c r="C38" s="66">
        <f t="shared" si="9"/>
        <v>100</v>
      </c>
      <c r="D38" s="138">
        <f t="shared" si="9"/>
        <v>10.190235466276441</v>
      </c>
      <c r="E38" s="138">
        <f t="shared" si="9"/>
        <v>89.809764533723566</v>
      </c>
      <c r="F38" s="138">
        <f t="shared" si="9"/>
        <v>7.7291472661966214</v>
      </c>
      <c r="G38" s="138">
        <f t="shared" si="9"/>
        <v>50.17959292270853</v>
      </c>
      <c r="H38" s="138">
        <f t="shared" si="9"/>
        <v>31.90102434481841</v>
      </c>
    </row>
    <row r="39" spans="1:8" ht="14.15" customHeight="1">
      <c r="A39" s="387" t="s">
        <v>161</v>
      </c>
      <c r="B39" s="28" t="s">
        <v>8</v>
      </c>
      <c r="C39" s="142">
        <f t="shared" ref="C39:H39" si="10">C32*100/C29</f>
        <v>0.68974844468487961</v>
      </c>
      <c r="D39" s="142">
        <f t="shared" si="10"/>
        <v>-43.634496919917865</v>
      </c>
      <c r="E39" s="142">
        <f t="shared" si="10"/>
        <v>16.54425266250459</v>
      </c>
      <c r="F39" s="142">
        <f t="shared" si="10"/>
        <v>64.81481481481481</v>
      </c>
      <c r="G39" s="142">
        <f t="shared" si="10"/>
        <v>40.196850393700785</v>
      </c>
      <c r="H39" s="142">
        <f t="shared" si="10"/>
        <v>-11.191198786039454</v>
      </c>
    </row>
    <row r="40" spans="1:8">
      <c r="A40" s="388"/>
      <c r="B40" s="29" t="s">
        <v>164</v>
      </c>
      <c r="C40" s="240" t="s">
        <v>247</v>
      </c>
      <c r="D40" s="143">
        <f>D37-D36</f>
        <v>-11.597532568199618</v>
      </c>
      <c r="E40" s="143">
        <f>E37-E36</f>
        <v>11.597532568199625</v>
      </c>
      <c r="F40" s="143">
        <f>F37-F36</f>
        <v>2.3255564701054507</v>
      </c>
      <c r="G40" s="143">
        <f>G37-G36</f>
        <v>13.478581457421143</v>
      </c>
      <c r="H40" s="143">
        <f>H37-H36</f>
        <v>-4.206605359326975</v>
      </c>
    </row>
    <row r="41" spans="1:8" ht="14.15" customHeight="1">
      <c r="A41" s="393" t="s">
        <v>160</v>
      </c>
      <c r="B41" s="28" t="s">
        <v>8</v>
      </c>
      <c r="C41" s="142">
        <f t="shared" ref="C41:H41" si="11">C33*100/C30</f>
        <v>0.96709200805910012</v>
      </c>
      <c r="D41" s="142">
        <f t="shared" si="11"/>
        <v>-30.236794171220399</v>
      </c>
      <c r="E41" s="142">
        <f t="shared" si="11"/>
        <v>6.365211911139121</v>
      </c>
      <c r="F41" s="142">
        <f t="shared" si="11"/>
        <v>30.561797752808989</v>
      </c>
      <c r="G41" s="142">
        <f t="shared" si="11"/>
        <v>5.9253018814939624</v>
      </c>
      <c r="H41" s="142">
        <f t="shared" si="11"/>
        <v>2.4348568987612134</v>
      </c>
    </row>
    <row r="42" spans="1:8">
      <c r="A42" s="394"/>
      <c r="B42" s="29" t="s">
        <v>164</v>
      </c>
      <c r="C42" s="240" t="s">
        <v>247</v>
      </c>
      <c r="D42" s="143">
        <f>D38-D37</f>
        <v>-4.5579176566248343</v>
      </c>
      <c r="E42" s="143">
        <f>E38-E37</f>
        <v>4.5579176566248378</v>
      </c>
      <c r="F42" s="143">
        <f>F38-F37</f>
        <v>1.7519813830535726</v>
      </c>
      <c r="G42" s="143">
        <f>G38-G37</f>
        <v>2.3488340241188723</v>
      </c>
      <c r="H42" s="143">
        <f>H38-H37</f>
        <v>0.45710224945239375</v>
      </c>
    </row>
    <row r="43" spans="1:8" ht="14.15" customHeight="1">
      <c r="A43" s="387" t="s">
        <v>159</v>
      </c>
      <c r="B43" s="28" t="s">
        <v>8</v>
      </c>
      <c r="C43" s="142">
        <f t="shared" ref="C43:H43" si="12">C34*100/C29</f>
        <v>1.6635109548282392</v>
      </c>
      <c r="D43" s="142">
        <f t="shared" si="12"/>
        <v>-60.677618069815196</v>
      </c>
      <c r="E43" s="142">
        <f t="shared" si="12"/>
        <v>23.962541314726405</v>
      </c>
      <c r="F43" s="142">
        <f t="shared" si="12"/>
        <v>115.18518518518519</v>
      </c>
      <c r="G43" s="142">
        <f t="shared" si="12"/>
        <v>48.503937007874015</v>
      </c>
      <c r="H43" s="142">
        <f t="shared" si="12"/>
        <v>-9.0288315629742026</v>
      </c>
    </row>
    <row r="44" spans="1:8">
      <c r="A44" s="388"/>
      <c r="B44" s="29" t="s">
        <v>164</v>
      </c>
      <c r="C44" s="240" t="s">
        <v>247</v>
      </c>
      <c r="D44" s="143">
        <f>D38-D36</f>
        <v>-16.155450224824452</v>
      </c>
      <c r="E44" s="143">
        <f>E38-E36</f>
        <v>16.155450224824463</v>
      </c>
      <c r="F44" s="143">
        <f>F38-F36</f>
        <v>4.0775378531590238</v>
      </c>
      <c r="G44" s="143">
        <f>G38-G36</f>
        <v>15.827415481540015</v>
      </c>
      <c r="H44" s="143">
        <f>H38-H36</f>
        <v>-3.7495031098745812</v>
      </c>
    </row>
    <row r="45" spans="1:8" ht="15" customHeight="1">
      <c r="A45" s="396"/>
      <c r="B45" s="397"/>
      <c r="C45" s="397" t="s">
        <v>31</v>
      </c>
      <c r="D45" s="397"/>
      <c r="E45" s="397"/>
      <c r="F45" s="397"/>
      <c r="G45" s="397"/>
      <c r="H45" s="398"/>
    </row>
    <row r="46" spans="1:8" ht="15" customHeight="1">
      <c r="A46" s="399"/>
      <c r="B46" s="400"/>
      <c r="C46" s="400" t="s">
        <v>5</v>
      </c>
      <c r="D46" s="400"/>
      <c r="E46" s="400"/>
      <c r="F46" s="400"/>
      <c r="G46" s="400"/>
      <c r="H46" s="401"/>
    </row>
    <row r="47" spans="1:8">
      <c r="A47" s="389">
        <v>2011</v>
      </c>
      <c r="B47" s="390"/>
      <c r="C47" s="66">
        <f>D47+E47</f>
        <v>1101</v>
      </c>
      <c r="D47" s="66">
        <v>195</v>
      </c>
      <c r="E47" s="66">
        <f>SUM(F47:H47)</f>
        <v>906</v>
      </c>
      <c r="F47" s="66">
        <v>39</v>
      </c>
      <c r="G47" s="66">
        <v>463</v>
      </c>
      <c r="H47" s="66">
        <v>404</v>
      </c>
    </row>
    <row r="48" spans="1:8">
      <c r="A48" s="391">
        <v>2013</v>
      </c>
      <c r="B48" s="392"/>
      <c r="C48" s="67">
        <f>D48+E48</f>
        <v>1142</v>
      </c>
      <c r="D48" s="67">
        <v>120</v>
      </c>
      <c r="E48" s="67">
        <f>SUM(F48:H48)</f>
        <v>1022</v>
      </c>
      <c r="F48" s="67">
        <v>59</v>
      </c>
      <c r="G48" s="67">
        <v>590</v>
      </c>
      <c r="H48" s="67">
        <v>373</v>
      </c>
    </row>
    <row r="49" spans="1:8">
      <c r="A49" s="389">
        <v>2015</v>
      </c>
      <c r="B49" s="390"/>
      <c r="C49" s="66">
        <f>D49+E49</f>
        <v>1180</v>
      </c>
      <c r="D49" s="66">
        <v>53</v>
      </c>
      <c r="E49" s="66">
        <f>SUM(F49:H49)</f>
        <v>1127</v>
      </c>
      <c r="F49" s="66">
        <v>82</v>
      </c>
      <c r="G49" s="66">
        <v>681</v>
      </c>
      <c r="H49" s="66">
        <v>364</v>
      </c>
    </row>
    <row r="50" spans="1:8" ht="14.15" customHeight="1">
      <c r="A50" s="391" t="s">
        <v>161</v>
      </c>
      <c r="B50" s="392"/>
      <c r="C50" s="140">
        <f t="shared" ref="C50:H51" si="13">C48-C47</f>
        <v>41</v>
      </c>
      <c r="D50" s="140">
        <f t="shared" si="13"/>
        <v>-75</v>
      </c>
      <c r="E50" s="140">
        <f t="shared" si="13"/>
        <v>116</v>
      </c>
      <c r="F50" s="140">
        <f t="shared" si="13"/>
        <v>20</v>
      </c>
      <c r="G50" s="140">
        <f t="shared" si="13"/>
        <v>127</v>
      </c>
      <c r="H50" s="140">
        <f t="shared" si="13"/>
        <v>-31</v>
      </c>
    </row>
    <row r="51" spans="1:8">
      <c r="A51" s="389" t="s">
        <v>160</v>
      </c>
      <c r="B51" s="390"/>
      <c r="C51" s="141">
        <f t="shared" si="13"/>
        <v>38</v>
      </c>
      <c r="D51" s="141">
        <f t="shared" si="13"/>
        <v>-67</v>
      </c>
      <c r="E51" s="141">
        <f t="shared" si="13"/>
        <v>105</v>
      </c>
      <c r="F51" s="141">
        <f t="shared" si="13"/>
        <v>23</v>
      </c>
      <c r="G51" s="141">
        <f t="shared" si="13"/>
        <v>91</v>
      </c>
      <c r="H51" s="141">
        <f t="shared" si="13"/>
        <v>-9</v>
      </c>
    </row>
    <row r="52" spans="1:8" ht="14.15" customHeight="1">
      <c r="A52" s="391" t="s">
        <v>159</v>
      </c>
      <c r="B52" s="392"/>
      <c r="C52" s="140">
        <f t="shared" ref="C52:H52" si="14">C49-C47</f>
        <v>79</v>
      </c>
      <c r="D52" s="140">
        <f t="shared" si="14"/>
        <v>-142</v>
      </c>
      <c r="E52" s="140">
        <f t="shared" si="14"/>
        <v>221</v>
      </c>
      <c r="F52" s="140">
        <f t="shared" si="14"/>
        <v>43</v>
      </c>
      <c r="G52" s="140">
        <f t="shared" si="14"/>
        <v>218</v>
      </c>
      <c r="H52" s="140">
        <f t="shared" si="14"/>
        <v>-40</v>
      </c>
    </row>
    <row r="53" spans="1:8" ht="15" customHeight="1">
      <c r="A53" s="395"/>
      <c r="B53" s="379"/>
      <c r="C53" s="395" t="s">
        <v>121</v>
      </c>
      <c r="D53" s="378"/>
      <c r="E53" s="378"/>
      <c r="F53" s="378"/>
      <c r="G53" s="378"/>
      <c r="H53" s="379"/>
    </row>
    <row r="54" spans="1:8">
      <c r="A54" s="389">
        <v>2011</v>
      </c>
      <c r="B54" s="390"/>
      <c r="C54" s="66">
        <f t="shared" ref="C54:H56" si="15">C47*100/$C47</f>
        <v>100</v>
      </c>
      <c r="D54" s="138">
        <f t="shared" si="15"/>
        <v>17.711171662125341</v>
      </c>
      <c r="E54" s="138">
        <f t="shared" si="15"/>
        <v>82.288828337874662</v>
      </c>
      <c r="F54" s="138">
        <f t="shared" si="15"/>
        <v>3.542234332425068</v>
      </c>
      <c r="G54" s="138">
        <f t="shared" si="15"/>
        <v>42.052679382379658</v>
      </c>
      <c r="H54" s="138">
        <f t="shared" si="15"/>
        <v>36.693914623069936</v>
      </c>
    </row>
    <row r="55" spans="1:8">
      <c r="A55" s="391">
        <v>2013</v>
      </c>
      <c r="B55" s="392"/>
      <c r="C55" s="67">
        <f t="shared" si="15"/>
        <v>100</v>
      </c>
      <c r="D55" s="139">
        <f t="shared" si="15"/>
        <v>10.507880910683012</v>
      </c>
      <c r="E55" s="139">
        <f t="shared" si="15"/>
        <v>89.492119089316986</v>
      </c>
      <c r="F55" s="139">
        <f t="shared" si="15"/>
        <v>5.166374781085814</v>
      </c>
      <c r="G55" s="139">
        <f t="shared" si="15"/>
        <v>51.66374781085814</v>
      </c>
      <c r="H55" s="139">
        <f t="shared" si="15"/>
        <v>32.661996497373032</v>
      </c>
    </row>
    <row r="56" spans="1:8">
      <c r="A56" s="389">
        <v>2015</v>
      </c>
      <c r="B56" s="390"/>
      <c r="C56" s="66">
        <f t="shared" si="15"/>
        <v>100</v>
      </c>
      <c r="D56" s="138">
        <f t="shared" si="15"/>
        <v>4.4915254237288131</v>
      </c>
      <c r="E56" s="138">
        <f t="shared" si="15"/>
        <v>95.508474576271183</v>
      </c>
      <c r="F56" s="138">
        <f t="shared" si="15"/>
        <v>6.9491525423728815</v>
      </c>
      <c r="G56" s="138">
        <f t="shared" si="15"/>
        <v>57.711864406779661</v>
      </c>
      <c r="H56" s="138">
        <f t="shared" si="15"/>
        <v>30.847457627118644</v>
      </c>
    </row>
    <row r="57" spans="1:8" ht="14.15" customHeight="1">
      <c r="A57" s="387" t="s">
        <v>161</v>
      </c>
      <c r="B57" s="28" t="s">
        <v>8</v>
      </c>
      <c r="C57" s="142">
        <f t="shared" ref="C57:H57" si="16">C50*100/C47</f>
        <v>3.7238873751135331</v>
      </c>
      <c r="D57" s="142">
        <f t="shared" si="16"/>
        <v>-38.46153846153846</v>
      </c>
      <c r="E57" s="142">
        <f t="shared" si="16"/>
        <v>12.803532008830022</v>
      </c>
      <c r="F57" s="142">
        <f t="shared" si="16"/>
        <v>51.282051282051285</v>
      </c>
      <c r="G57" s="142">
        <f t="shared" si="16"/>
        <v>27.429805615550755</v>
      </c>
      <c r="H57" s="142">
        <f t="shared" si="16"/>
        <v>-7.673267326732673</v>
      </c>
    </row>
    <row r="58" spans="1:8">
      <c r="A58" s="388"/>
      <c r="B58" s="29" t="s">
        <v>164</v>
      </c>
      <c r="C58" s="240" t="s">
        <v>247</v>
      </c>
      <c r="D58" s="143">
        <f>D55-D54</f>
        <v>-7.2032907514423297</v>
      </c>
      <c r="E58" s="143">
        <f>E55-E54</f>
        <v>7.2032907514423243</v>
      </c>
      <c r="F58" s="143">
        <f>F55-F54</f>
        <v>1.624140448660746</v>
      </c>
      <c r="G58" s="143">
        <f>G55-G54</f>
        <v>9.6110684284784824</v>
      </c>
      <c r="H58" s="143">
        <f>H55-H54</f>
        <v>-4.0319181256969046</v>
      </c>
    </row>
    <row r="59" spans="1:8" ht="14.15" customHeight="1">
      <c r="A59" s="393" t="s">
        <v>160</v>
      </c>
      <c r="B59" s="28" t="s">
        <v>8</v>
      </c>
      <c r="C59" s="142">
        <f t="shared" ref="C59:H59" si="17">C51*100/C48</f>
        <v>3.3274956217162872</v>
      </c>
      <c r="D59" s="142">
        <f t="shared" si="17"/>
        <v>-55.833333333333336</v>
      </c>
      <c r="E59" s="142">
        <f t="shared" si="17"/>
        <v>10.273972602739725</v>
      </c>
      <c r="F59" s="142">
        <f t="shared" si="17"/>
        <v>38.983050847457626</v>
      </c>
      <c r="G59" s="142">
        <f t="shared" si="17"/>
        <v>15.423728813559322</v>
      </c>
      <c r="H59" s="142">
        <f t="shared" si="17"/>
        <v>-2.4128686327077746</v>
      </c>
    </row>
    <row r="60" spans="1:8">
      <c r="A60" s="394"/>
      <c r="B60" s="29" t="s">
        <v>164</v>
      </c>
      <c r="C60" s="240" t="s">
        <v>247</v>
      </c>
      <c r="D60" s="143">
        <f>D56-D55</f>
        <v>-6.0163554869541986</v>
      </c>
      <c r="E60" s="143">
        <f>E56-E55</f>
        <v>6.0163554869541969</v>
      </c>
      <c r="F60" s="143">
        <f>F56-F55</f>
        <v>1.7827777612870674</v>
      </c>
      <c r="G60" s="143">
        <f>G56-G55</f>
        <v>6.0481165959215204</v>
      </c>
      <c r="H60" s="143">
        <f>H56-H55</f>
        <v>-1.8145388702543883</v>
      </c>
    </row>
    <row r="61" spans="1:8" ht="14.15" customHeight="1">
      <c r="A61" s="387" t="s">
        <v>159</v>
      </c>
      <c r="B61" s="28" t="s">
        <v>8</v>
      </c>
      <c r="C61" s="142">
        <f t="shared" ref="C61:H61" si="18">C52*100/C47</f>
        <v>7.1752951861943686</v>
      </c>
      <c r="D61" s="142">
        <f t="shared" si="18"/>
        <v>-72.820512820512818</v>
      </c>
      <c r="E61" s="142">
        <f t="shared" si="18"/>
        <v>24.392935982339957</v>
      </c>
      <c r="F61" s="142">
        <f t="shared" si="18"/>
        <v>110.25641025641026</v>
      </c>
      <c r="G61" s="142">
        <f t="shared" si="18"/>
        <v>47.084233261339094</v>
      </c>
      <c r="H61" s="142">
        <f t="shared" si="18"/>
        <v>-9.9009900990099009</v>
      </c>
    </row>
    <row r="62" spans="1:8">
      <c r="A62" s="388"/>
      <c r="B62" s="29" t="s">
        <v>164</v>
      </c>
      <c r="C62" s="240" t="s">
        <v>247</v>
      </c>
      <c r="D62" s="143">
        <f>D56-D54</f>
        <v>-13.219646238396528</v>
      </c>
      <c r="E62" s="143">
        <f>E56-E54</f>
        <v>13.219646238396521</v>
      </c>
      <c r="F62" s="143">
        <f>F56-F54</f>
        <v>3.4069182099478135</v>
      </c>
      <c r="G62" s="143">
        <f>G56-G54</f>
        <v>15.659185024400003</v>
      </c>
      <c r="H62" s="143">
        <f>H56-H54</f>
        <v>-5.8464569959512929</v>
      </c>
    </row>
    <row r="63" spans="1:8">
      <c r="A63" s="338" t="s">
        <v>305</v>
      </c>
      <c r="B63" s="338"/>
      <c r="C63" s="338"/>
      <c r="D63" s="338"/>
      <c r="E63" s="338"/>
      <c r="F63" s="338"/>
      <c r="G63" s="338"/>
      <c r="H63" s="338"/>
    </row>
    <row r="64" spans="1:8">
      <c r="A64" s="370"/>
      <c r="B64" s="370"/>
      <c r="C64" s="370"/>
      <c r="D64" s="370"/>
      <c r="E64" s="370"/>
      <c r="F64" s="370"/>
      <c r="G64" s="370"/>
      <c r="H64" s="370"/>
    </row>
  </sheetData>
  <mergeCells count="63">
    <mergeCell ref="G7:H7"/>
    <mergeCell ref="A11:B11"/>
    <mergeCell ref="A12:B12"/>
    <mergeCell ref="D6:D8"/>
    <mergeCell ref="A5:B8"/>
    <mergeCell ref="C5:C8"/>
    <mergeCell ref="D5:H5"/>
    <mergeCell ref="E6:E8"/>
    <mergeCell ref="F6:H6"/>
    <mergeCell ref="F7:F8"/>
    <mergeCell ref="A9:B9"/>
    <mergeCell ref="C9:H9"/>
    <mergeCell ref="A10:B10"/>
    <mergeCell ref="C10:H10"/>
    <mergeCell ref="A13:B13"/>
    <mergeCell ref="A14:B14"/>
    <mergeCell ref="A15:B15"/>
    <mergeCell ref="A16:B16"/>
    <mergeCell ref="A17:B17"/>
    <mergeCell ref="C17:H17"/>
    <mergeCell ref="A18:B18"/>
    <mergeCell ref="A19:B19"/>
    <mergeCell ref="A20:B20"/>
    <mergeCell ref="A21:A22"/>
    <mergeCell ref="A23:A24"/>
    <mergeCell ref="A25:A26"/>
    <mergeCell ref="A29:B29"/>
    <mergeCell ref="A30:B30"/>
    <mergeCell ref="A27:B27"/>
    <mergeCell ref="C27:H27"/>
    <mergeCell ref="A28:B28"/>
    <mergeCell ref="C28:H28"/>
    <mergeCell ref="A31:B31"/>
    <mergeCell ref="A32:B32"/>
    <mergeCell ref="A33:B33"/>
    <mergeCell ref="A34:B34"/>
    <mergeCell ref="A35:B35"/>
    <mergeCell ref="C35:H35"/>
    <mergeCell ref="A36:B36"/>
    <mergeCell ref="A37:B37"/>
    <mergeCell ref="A38:B38"/>
    <mergeCell ref="A39:A40"/>
    <mergeCell ref="A41:A42"/>
    <mergeCell ref="A43:A44"/>
    <mergeCell ref="A47:B47"/>
    <mergeCell ref="A48:B48"/>
    <mergeCell ref="A45:B45"/>
    <mergeCell ref="C45:H45"/>
    <mergeCell ref="A46:B46"/>
    <mergeCell ref="C46:H46"/>
    <mergeCell ref="A49:B49"/>
    <mergeCell ref="A50:B50"/>
    <mergeCell ref="A51:B51"/>
    <mergeCell ref="A52:B52"/>
    <mergeCell ref="A53:B53"/>
    <mergeCell ref="C53:H53"/>
    <mergeCell ref="A63:H64"/>
    <mergeCell ref="A61:A62"/>
    <mergeCell ref="A54:B54"/>
    <mergeCell ref="A55:B55"/>
    <mergeCell ref="A56:B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K10" sqref="K10"/>
    </sheetView>
  </sheetViews>
  <sheetFormatPr baseColWidth="10" defaultColWidth="10.81640625" defaultRowHeight="14"/>
  <cols>
    <col min="1" max="1" width="13.1796875" style="1" customWidth="1"/>
    <col min="2" max="2" width="16.26953125" style="1" customWidth="1"/>
    <col min="3" max="3" width="11.54296875" style="1" customWidth="1"/>
    <col min="4" max="4" width="17" style="1" customWidth="1"/>
    <col min="5" max="5" width="15.54296875" style="1" customWidth="1"/>
    <col min="6" max="6" width="10.81640625" style="1" customWidth="1"/>
    <col min="7" max="7" width="14.453125" style="1" customWidth="1"/>
    <col min="8" max="8" width="16.54296875" style="1" customWidth="1"/>
    <col min="9" max="16384" width="10.81640625" style="1"/>
  </cols>
  <sheetData>
    <row r="1" spans="1:8" s="15" customFormat="1" ht="20.149999999999999" customHeight="1">
      <c r="A1" s="35" t="s">
        <v>0</v>
      </c>
      <c r="B1" s="35"/>
    </row>
    <row r="2" spans="1:8" s="64" customFormat="1" ht="14.5" customHeight="1">
      <c r="A2" s="126"/>
      <c r="B2" s="126"/>
    </row>
    <row r="3" spans="1:8" s="4" customFormat="1" ht="14.5" customHeight="1">
      <c r="A3" s="54" t="s">
        <v>239</v>
      </c>
      <c r="B3" s="54"/>
    </row>
    <row r="4" spans="1:8" s="64" customFormat="1" ht="14.5" customHeight="1">
      <c r="A4" s="127"/>
      <c r="B4" s="127"/>
    </row>
    <row r="5" spans="1:8" ht="20" customHeight="1">
      <c r="A5" s="404" t="s">
        <v>57</v>
      </c>
      <c r="B5" s="405"/>
      <c r="C5" s="380" t="s">
        <v>2</v>
      </c>
      <c r="D5" s="380" t="s">
        <v>53</v>
      </c>
      <c r="E5" s="380"/>
      <c r="F5" s="380"/>
      <c r="G5" s="380"/>
      <c r="H5" s="380"/>
    </row>
    <row r="6" spans="1:8" ht="20" customHeight="1">
      <c r="A6" s="406"/>
      <c r="B6" s="407"/>
      <c r="C6" s="380"/>
      <c r="D6" s="381" t="s">
        <v>74</v>
      </c>
      <c r="E6" s="381" t="s">
        <v>163</v>
      </c>
      <c r="F6" s="384" t="s">
        <v>51</v>
      </c>
      <c r="G6" s="385"/>
      <c r="H6" s="386"/>
    </row>
    <row r="7" spans="1:8" ht="30" customHeight="1">
      <c r="A7" s="406"/>
      <c r="B7" s="407"/>
      <c r="C7" s="380"/>
      <c r="D7" s="382"/>
      <c r="E7" s="382"/>
      <c r="F7" s="381" t="s">
        <v>162</v>
      </c>
      <c r="G7" s="385" t="s">
        <v>78</v>
      </c>
      <c r="H7" s="386"/>
    </row>
    <row r="8" spans="1:8" ht="30" customHeight="1">
      <c r="A8" s="408"/>
      <c r="B8" s="409"/>
      <c r="C8" s="380"/>
      <c r="D8" s="383"/>
      <c r="E8" s="383"/>
      <c r="F8" s="383"/>
      <c r="G8" s="133" t="s">
        <v>76</v>
      </c>
      <c r="H8" s="132" t="s">
        <v>77</v>
      </c>
    </row>
    <row r="9" spans="1:8" ht="15" customHeight="1">
      <c r="A9" s="396"/>
      <c r="B9" s="397"/>
      <c r="C9" s="397" t="s">
        <v>10</v>
      </c>
      <c r="D9" s="397"/>
      <c r="E9" s="397"/>
      <c r="F9" s="397"/>
      <c r="G9" s="397"/>
      <c r="H9" s="398"/>
    </row>
    <row r="10" spans="1:8" ht="15" customHeight="1">
      <c r="A10" s="399"/>
      <c r="B10" s="400"/>
      <c r="C10" s="400" t="s">
        <v>5</v>
      </c>
      <c r="D10" s="400"/>
      <c r="E10" s="400"/>
      <c r="F10" s="400"/>
      <c r="G10" s="400"/>
      <c r="H10" s="401"/>
    </row>
    <row r="11" spans="1:8">
      <c r="A11" s="389">
        <v>2011</v>
      </c>
      <c r="B11" s="390"/>
      <c r="C11" s="66">
        <f>C29+C47</f>
        <v>9435</v>
      </c>
      <c r="D11" s="66">
        <f t="shared" ref="D11:H13" si="0">D29+D47</f>
        <v>3675</v>
      </c>
      <c r="E11" s="66">
        <f t="shared" si="0"/>
        <v>5760</v>
      </c>
      <c r="F11" s="66">
        <f t="shared" si="0"/>
        <v>152</v>
      </c>
      <c r="G11" s="66">
        <f t="shared" si="0"/>
        <v>2555</v>
      </c>
      <c r="H11" s="66">
        <f t="shared" si="0"/>
        <v>3053</v>
      </c>
    </row>
    <row r="12" spans="1:8">
      <c r="A12" s="391">
        <v>2013</v>
      </c>
      <c r="B12" s="392"/>
      <c r="C12" s="67">
        <f>C30+C48</f>
        <v>9331</v>
      </c>
      <c r="D12" s="67">
        <f t="shared" si="0"/>
        <v>2273</v>
      </c>
      <c r="E12" s="67">
        <f t="shared" si="0"/>
        <v>7058</v>
      </c>
      <c r="F12" s="67">
        <f t="shared" si="0"/>
        <v>230</v>
      </c>
      <c r="G12" s="67">
        <f t="shared" si="0"/>
        <v>4083</v>
      </c>
      <c r="H12" s="67">
        <f t="shared" si="0"/>
        <v>2745</v>
      </c>
    </row>
    <row r="13" spans="1:8">
      <c r="A13" s="389">
        <v>2015</v>
      </c>
      <c r="B13" s="390"/>
      <c r="C13" s="66">
        <f>C31+C49</f>
        <v>9370</v>
      </c>
      <c r="D13" s="66">
        <f t="shared" si="0"/>
        <v>1205</v>
      </c>
      <c r="E13" s="66">
        <f t="shared" si="0"/>
        <v>8165</v>
      </c>
      <c r="F13" s="66">
        <f t="shared" si="0"/>
        <v>395</v>
      </c>
      <c r="G13" s="66">
        <f t="shared" si="0"/>
        <v>5048</v>
      </c>
      <c r="H13" s="66">
        <f t="shared" si="0"/>
        <v>2722</v>
      </c>
    </row>
    <row r="14" spans="1:8" ht="14.15" customHeight="1">
      <c r="A14" s="391" t="s">
        <v>161</v>
      </c>
      <c r="B14" s="392"/>
      <c r="C14" s="140">
        <f t="shared" ref="C14:H15" si="1">C12-C11</f>
        <v>-104</v>
      </c>
      <c r="D14" s="140">
        <f t="shared" si="1"/>
        <v>-1402</v>
      </c>
      <c r="E14" s="140">
        <f t="shared" si="1"/>
        <v>1298</v>
      </c>
      <c r="F14" s="140">
        <f t="shared" si="1"/>
        <v>78</v>
      </c>
      <c r="G14" s="140">
        <f t="shared" si="1"/>
        <v>1528</v>
      </c>
      <c r="H14" s="140">
        <f t="shared" si="1"/>
        <v>-308</v>
      </c>
    </row>
    <row r="15" spans="1:8" ht="14.15" customHeight="1">
      <c r="A15" s="389" t="s">
        <v>160</v>
      </c>
      <c r="B15" s="390"/>
      <c r="C15" s="141">
        <f t="shared" si="1"/>
        <v>39</v>
      </c>
      <c r="D15" s="141">
        <f t="shared" si="1"/>
        <v>-1068</v>
      </c>
      <c r="E15" s="141">
        <f t="shared" si="1"/>
        <v>1107</v>
      </c>
      <c r="F15" s="141">
        <f t="shared" si="1"/>
        <v>165</v>
      </c>
      <c r="G15" s="141">
        <f t="shared" si="1"/>
        <v>965</v>
      </c>
      <c r="H15" s="141">
        <f t="shared" si="1"/>
        <v>-23</v>
      </c>
    </row>
    <row r="16" spans="1:8" ht="14.15" customHeight="1">
      <c r="A16" s="391" t="s">
        <v>159</v>
      </c>
      <c r="B16" s="392"/>
      <c r="C16" s="140">
        <f t="shared" ref="C16:H16" si="2">C13-C11</f>
        <v>-65</v>
      </c>
      <c r="D16" s="140">
        <f t="shared" si="2"/>
        <v>-2470</v>
      </c>
      <c r="E16" s="140">
        <f t="shared" si="2"/>
        <v>2405</v>
      </c>
      <c r="F16" s="140">
        <f t="shared" si="2"/>
        <v>243</v>
      </c>
      <c r="G16" s="140">
        <f t="shared" si="2"/>
        <v>2493</v>
      </c>
      <c r="H16" s="140">
        <f t="shared" si="2"/>
        <v>-331</v>
      </c>
    </row>
    <row r="17" spans="1:8" ht="15" customHeight="1">
      <c r="A17" s="395"/>
      <c r="B17" s="379"/>
      <c r="C17" s="395" t="s">
        <v>121</v>
      </c>
      <c r="D17" s="378"/>
      <c r="E17" s="378"/>
      <c r="F17" s="378"/>
      <c r="G17" s="378"/>
      <c r="H17" s="379"/>
    </row>
    <row r="18" spans="1:8">
      <c r="A18" s="389">
        <v>2011</v>
      </c>
      <c r="B18" s="390"/>
      <c r="C18" s="66">
        <f t="shared" ref="C18:H20" si="3">C11*100/$C11</f>
        <v>100</v>
      </c>
      <c r="D18" s="138">
        <f t="shared" si="3"/>
        <v>38.950715421303656</v>
      </c>
      <c r="E18" s="138">
        <f t="shared" si="3"/>
        <v>61.049284578696344</v>
      </c>
      <c r="F18" s="138">
        <f t="shared" si="3"/>
        <v>1.6110227874933758</v>
      </c>
      <c r="G18" s="138">
        <f t="shared" si="3"/>
        <v>27.080021197668255</v>
      </c>
      <c r="H18" s="138">
        <f t="shared" si="3"/>
        <v>32.35824059353471</v>
      </c>
    </row>
    <row r="19" spans="1:8">
      <c r="A19" s="391">
        <v>2013</v>
      </c>
      <c r="B19" s="392"/>
      <c r="C19" s="67">
        <f t="shared" si="3"/>
        <v>100</v>
      </c>
      <c r="D19" s="139">
        <f t="shared" si="3"/>
        <v>24.359661343907405</v>
      </c>
      <c r="E19" s="139">
        <f t="shared" si="3"/>
        <v>75.640338656092595</v>
      </c>
      <c r="F19" s="139">
        <f t="shared" si="3"/>
        <v>2.4649019397706571</v>
      </c>
      <c r="G19" s="139">
        <f t="shared" si="3"/>
        <v>43.757367913406924</v>
      </c>
      <c r="H19" s="139">
        <f t="shared" si="3"/>
        <v>29.418068802915016</v>
      </c>
    </row>
    <row r="20" spans="1:8">
      <c r="A20" s="389">
        <v>2015</v>
      </c>
      <c r="B20" s="390"/>
      <c r="C20" s="66">
        <f t="shared" si="3"/>
        <v>100</v>
      </c>
      <c r="D20" s="138">
        <f t="shared" si="3"/>
        <v>12.860192102454642</v>
      </c>
      <c r="E20" s="138">
        <f t="shared" si="3"/>
        <v>87.139807897545353</v>
      </c>
      <c r="F20" s="138">
        <f t="shared" si="3"/>
        <v>4.2155816435432234</v>
      </c>
      <c r="G20" s="138">
        <f t="shared" si="3"/>
        <v>53.874066168623266</v>
      </c>
      <c r="H20" s="138">
        <f t="shared" si="3"/>
        <v>29.05016008537887</v>
      </c>
    </row>
    <row r="21" spans="1:8">
      <c r="A21" s="387" t="s">
        <v>161</v>
      </c>
      <c r="B21" s="28" t="s">
        <v>8</v>
      </c>
      <c r="C21" s="142">
        <f t="shared" ref="C21:H21" si="4">C14*100/C11</f>
        <v>-1.102278749337573</v>
      </c>
      <c r="D21" s="142">
        <f t="shared" si="4"/>
        <v>-38.14965986394558</v>
      </c>
      <c r="E21" s="142">
        <f t="shared" si="4"/>
        <v>22.534722222222221</v>
      </c>
      <c r="F21" s="142">
        <f t="shared" si="4"/>
        <v>51.315789473684212</v>
      </c>
      <c r="G21" s="142">
        <f t="shared" si="4"/>
        <v>59.804305283757337</v>
      </c>
      <c r="H21" s="142">
        <f t="shared" si="4"/>
        <v>-10.088437602358336</v>
      </c>
    </row>
    <row r="22" spans="1:8">
      <c r="A22" s="388"/>
      <c r="B22" s="29" t="s">
        <v>164</v>
      </c>
      <c r="C22" s="240" t="s">
        <v>247</v>
      </c>
      <c r="D22" s="143">
        <f>D19-D18</f>
        <v>-14.591054077396251</v>
      </c>
      <c r="E22" s="143">
        <f>E19-E18</f>
        <v>14.591054077396251</v>
      </c>
      <c r="F22" s="143">
        <f>F19-F18</f>
        <v>0.85387915227728128</v>
      </c>
      <c r="G22" s="143">
        <f>G19-G18</f>
        <v>16.677346715738668</v>
      </c>
      <c r="H22" s="143">
        <f>H19-H18</f>
        <v>-2.9401717906196936</v>
      </c>
    </row>
    <row r="23" spans="1:8" ht="14.15" customHeight="1">
      <c r="A23" s="393" t="s">
        <v>160</v>
      </c>
      <c r="B23" s="28" t="s">
        <v>8</v>
      </c>
      <c r="C23" s="142">
        <f t="shared" ref="C23:H23" si="5">C15*100/C12</f>
        <v>0.41796163326545921</v>
      </c>
      <c r="D23" s="142">
        <f t="shared" si="5"/>
        <v>-46.986361636603604</v>
      </c>
      <c r="E23" s="142">
        <f t="shared" si="5"/>
        <v>15.684329838481156</v>
      </c>
      <c r="F23" s="142">
        <f t="shared" si="5"/>
        <v>71.739130434782609</v>
      </c>
      <c r="G23" s="142">
        <f t="shared" si="5"/>
        <v>23.63458241489101</v>
      </c>
      <c r="H23" s="142">
        <f t="shared" si="5"/>
        <v>-0.83788706739526408</v>
      </c>
    </row>
    <row r="24" spans="1:8">
      <c r="A24" s="394"/>
      <c r="B24" s="29" t="s">
        <v>164</v>
      </c>
      <c r="C24" s="240" t="s">
        <v>247</v>
      </c>
      <c r="D24" s="143">
        <f>D20-D19</f>
        <v>-11.499469241452763</v>
      </c>
      <c r="E24" s="143">
        <f>E20-E19</f>
        <v>11.499469241452758</v>
      </c>
      <c r="F24" s="143">
        <f>F20-F19</f>
        <v>1.7506797037725663</v>
      </c>
      <c r="G24" s="143">
        <f>G20-G19</f>
        <v>10.116698255216342</v>
      </c>
      <c r="H24" s="143">
        <f>H20-H19</f>
        <v>-0.36790871753614596</v>
      </c>
    </row>
    <row r="25" spans="1:8">
      <c r="A25" s="387" t="s">
        <v>159</v>
      </c>
      <c r="B25" s="28" t="s">
        <v>8</v>
      </c>
      <c r="C25" s="142">
        <f t="shared" ref="C25:H25" si="6">C16*100/C11</f>
        <v>-0.68892421833598305</v>
      </c>
      <c r="D25" s="142">
        <f t="shared" si="6"/>
        <v>-67.210884353741491</v>
      </c>
      <c r="E25" s="142">
        <f t="shared" si="6"/>
        <v>41.753472222222221</v>
      </c>
      <c r="F25" s="142">
        <f t="shared" si="6"/>
        <v>159.86842105263159</v>
      </c>
      <c r="G25" s="142">
        <f t="shared" si="6"/>
        <v>97.573385518590996</v>
      </c>
      <c r="H25" s="142">
        <f t="shared" si="6"/>
        <v>-10.841794955781198</v>
      </c>
    </row>
    <row r="26" spans="1:8">
      <c r="A26" s="388"/>
      <c r="B26" s="29" t="s">
        <v>164</v>
      </c>
      <c r="C26" s="240" t="s">
        <v>247</v>
      </c>
      <c r="D26" s="143">
        <f>D20-D18</f>
        <v>-26.090523318849016</v>
      </c>
      <c r="E26" s="143">
        <f>E20-E18</f>
        <v>26.090523318849009</v>
      </c>
      <c r="F26" s="143">
        <f>F20-F18</f>
        <v>2.6045588560498478</v>
      </c>
      <c r="G26" s="143">
        <f>G20-G18</f>
        <v>26.79404497095501</v>
      </c>
      <c r="H26" s="143">
        <f>H20-H18</f>
        <v>-3.3080805081558395</v>
      </c>
    </row>
    <row r="27" spans="1:8" ht="15" customHeight="1">
      <c r="A27" s="396"/>
      <c r="B27" s="397"/>
      <c r="C27" s="397" t="s">
        <v>30</v>
      </c>
      <c r="D27" s="397"/>
      <c r="E27" s="397"/>
      <c r="F27" s="397"/>
      <c r="G27" s="397"/>
      <c r="H27" s="398"/>
    </row>
    <row r="28" spans="1:8" ht="15" customHeight="1">
      <c r="A28" s="399"/>
      <c r="B28" s="400"/>
      <c r="C28" s="400" t="s">
        <v>5</v>
      </c>
      <c r="D28" s="400"/>
      <c r="E28" s="400"/>
      <c r="F28" s="400"/>
      <c r="G28" s="400"/>
      <c r="H28" s="401"/>
    </row>
    <row r="29" spans="1:8">
      <c r="A29" s="389">
        <v>2011</v>
      </c>
      <c r="B29" s="390"/>
      <c r="C29" s="66">
        <f>D29+E29</f>
        <v>9189</v>
      </c>
      <c r="D29" s="66">
        <v>3651</v>
      </c>
      <c r="E29" s="66">
        <f>SUM(F29:H29)</f>
        <v>5538</v>
      </c>
      <c r="F29" s="66">
        <v>149</v>
      </c>
      <c r="G29" s="66">
        <v>2409</v>
      </c>
      <c r="H29" s="66">
        <v>2980</v>
      </c>
    </row>
    <row r="30" spans="1:8">
      <c r="A30" s="391">
        <v>2013</v>
      </c>
      <c r="B30" s="392"/>
      <c r="C30" s="67">
        <f>D30+E30</f>
        <v>9083</v>
      </c>
      <c r="D30" s="67">
        <v>2267</v>
      </c>
      <c r="E30" s="67">
        <f>SUM(F30:H30)</f>
        <v>6816</v>
      </c>
      <c r="F30" s="67">
        <v>224</v>
      </c>
      <c r="G30" s="67">
        <v>3926</v>
      </c>
      <c r="H30" s="67">
        <v>2666</v>
      </c>
    </row>
    <row r="31" spans="1:8">
      <c r="A31" s="389">
        <v>2015</v>
      </c>
      <c r="B31" s="390"/>
      <c r="C31" s="66">
        <f>D31+E31</f>
        <v>9120</v>
      </c>
      <c r="D31" s="66">
        <v>1200</v>
      </c>
      <c r="E31" s="66">
        <f>SUM(F31:H31)</f>
        <v>7920</v>
      </c>
      <c r="F31" s="66">
        <v>386</v>
      </c>
      <c r="G31" s="66">
        <v>4883</v>
      </c>
      <c r="H31" s="66">
        <v>2651</v>
      </c>
    </row>
    <row r="32" spans="1:8" ht="14.15" customHeight="1">
      <c r="A32" s="391" t="s">
        <v>161</v>
      </c>
      <c r="B32" s="392"/>
      <c r="C32" s="140">
        <f t="shared" ref="C32:H33" si="7">C30-C29</f>
        <v>-106</v>
      </c>
      <c r="D32" s="140">
        <f t="shared" si="7"/>
        <v>-1384</v>
      </c>
      <c r="E32" s="140">
        <f t="shared" si="7"/>
        <v>1278</v>
      </c>
      <c r="F32" s="140">
        <f t="shared" si="7"/>
        <v>75</v>
      </c>
      <c r="G32" s="140">
        <f t="shared" si="7"/>
        <v>1517</v>
      </c>
      <c r="H32" s="140">
        <f t="shared" si="7"/>
        <v>-314</v>
      </c>
    </row>
    <row r="33" spans="1:8">
      <c r="A33" s="389" t="s">
        <v>160</v>
      </c>
      <c r="B33" s="390"/>
      <c r="C33" s="141">
        <f t="shared" si="7"/>
        <v>37</v>
      </c>
      <c r="D33" s="141">
        <f t="shared" si="7"/>
        <v>-1067</v>
      </c>
      <c r="E33" s="141">
        <f t="shared" si="7"/>
        <v>1104</v>
      </c>
      <c r="F33" s="141">
        <f t="shared" si="7"/>
        <v>162</v>
      </c>
      <c r="G33" s="141">
        <f t="shared" si="7"/>
        <v>957</v>
      </c>
      <c r="H33" s="141">
        <f t="shared" si="7"/>
        <v>-15</v>
      </c>
    </row>
    <row r="34" spans="1:8" ht="14.15" customHeight="1">
      <c r="A34" s="391" t="s">
        <v>159</v>
      </c>
      <c r="B34" s="392"/>
      <c r="C34" s="140">
        <f t="shared" ref="C34:H34" si="8">C31-C29</f>
        <v>-69</v>
      </c>
      <c r="D34" s="140">
        <f t="shared" si="8"/>
        <v>-2451</v>
      </c>
      <c r="E34" s="140">
        <f t="shared" si="8"/>
        <v>2382</v>
      </c>
      <c r="F34" s="140">
        <f t="shared" si="8"/>
        <v>237</v>
      </c>
      <c r="G34" s="140">
        <f t="shared" si="8"/>
        <v>2474</v>
      </c>
      <c r="H34" s="140">
        <f t="shared" si="8"/>
        <v>-329</v>
      </c>
    </row>
    <row r="35" spans="1:8" ht="15" customHeight="1">
      <c r="A35" s="395"/>
      <c r="B35" s="379"/>
      <c r="C35" s="395" t="s">
        <v>121</v>
      </c>
      <c r="D35" s="378"/>
      <c r="E35" s="378"/>
      <c r="F35" s="378"/>
      <c r="G35" s="378"/>
      <c r="H35" s="379"/>
    </row>
    <row r="36" spans="1:8">
      <c r="A36" s="389">
        <v>2011</v>
      </c>
      <c r="B36" s="390"/>
      <c r="C36" s="66">
        <f t="shared" ref="C36:H38" si="9">C29*100/$C29</f>
        <v>100</v>
      </c>
      <c r="D36" s="138">
        <f t="shared" si="9"/>
        <v>39.732288605941889</v>
      </c>
      <c r="E36" s="138">
        <f t="shared" si="9"/>
        <v>60.267711394058111</v>
      </c>
      <c r="F36" s="138">
        <f t="shared" si="9"/>
        <v>1.6215039721406028</v>
      </c>
      <c r="G36" s="138">
        <f t="shared" si="9"/>
        <v>26.216127979105451</v>
      </c>
      <c r="H36" s="138">
        <f t="shared" si="9"/>
        <v>32.430079442812058</v>
      </c>
    </row>
    <row r="37" spans="1:8">
      <c r="A37" s="391">
        <v>2013</v>
      </c>
      <c r="B37" s="392"/>
      <c r="C37" s="67">
        <f t="shared" si="9"/>
        <v>100</v>
      </c>
      <c r="D37" s="139">
        <f t="shared" si="9"/>
        <v>24.958714081250687</v>
      </c>
      <c r="E37" s="139">
        <f t="shared" si="9"/>
        <v>75.04128591874931</v>
      </c>
      <c r="F37" s="139">
        <f t="shared" si="9"/>
        <v>2.4661455466255644</v>
      </c>
      <c r="G37" s="139">
        <f t="shared" si="9"/>
        <v>43.223604535946272</v>
      </c>
      <c r="H37" s="139">
        <f t="shared" si="9"/>
        <v>29.351535836177476</v>
      </c>
    </row>
    <row r="38" spans="1:8">
      <c r="A38" s="389">
        <v>2015</v>
      </c>
      <c r="B38" s="390"/>
      <c r="C38" s="66">
        <f t="shared" si="9"/>
        <v>100</v>
      </c>
      <c r="D38" s="138">
        <f t="shared" si="9"/>
        <v>13.157894736842104</v>
      </c>
      <c r="E38" s="138">
        <f t="shared" si="9"/>
        <v>86.84210526315789</v>
      </c>
      <c r="F38" s="138">
        <f t="shared" si="9"/>
        <v>4.2324561403508776</v>
      </c>
      <c r="G38" s="138">
        <f t="shared" si="9"/>
        <v>53.541666666666664</v>
      </c>
      <c r="H38" s="138">
        <f t="shared" si="9"/>
        <v>29.067982456140349</v>
      </c>
    </row>
    <row r="39" spans="1:8" ht="14.15" customHeight="1">
      <c r="A39" s="387" t="s">
        <v>161</v>
      </c>
      <c r="B39" s="28" t="s">
        <v>8</v>
      </c>
      <c r="C39" s="142">
        <f t="shared" ref="C39:H39" si="10">C32*100/C29</f>
        <v>-1.1535531613886167</v>
      </c>
      <c r="D39" s="142">
        <f t="shared" si="10"/>
        <v>-37.90742262393865</v>
      </c>
      <c r="E39" s="142">
        <f t="shared" si="10"/>
        <v>23.076923076923077</v>
      </c>
      <c r="F39" s="142">
        <f t="shared" si="10"/>
        <v>50.335570469798661</v>
      </c>
      <c r="G39" s="142">
        <f t="shared" si="10"/>
        <v>62.972187629721873</v>
      </c>
      <c r="H39" s="142">
        <f t="shared" si="10"/>
        <v>-10.536912751677852</v>
      </c>
    </row>
    <row r="40" spans="1:8">
      <c r="A40" s="388"/>
      <c r="B40" s="29" t="s">
        <v>164</v>
      </c>
      <c r="C40" s="240" t="s">
        <v>247</v>
      </c>
      <c r="D40" s="143">
        <f>D37-D36</f>
        <v>-14.773574524691202</v>
      </c>
      <c r="E40" s="143">
        <f>E37-E36</f>
        <v>14.773574524691199</v>
      </c>
      <c r="F40" s="143">
        <f>F37-F36</f>
        <v>0.84464157448496158</v>
      </c>
      <c r="G40" s="143">
        <f>G37-G36</f>
        <v>17.007476556840821</v>
      </c>
      <c r="H40" s="143">
        <f>H37-H36</f>
        <v>-3.0785436066345824</v>
      </c>
    </row>
    <row r="41" spans="1:8" ht="14.15" customHeight="1">
      <c r="A41" s="393" t="s">
        <v>160</v>
      </c>
      <c r="B41" s="28" t="s">
        <v>8</v>
      </c>
      <c r="C41" s="142">
        <f t="shared" ref="C41:H41" si="11">C33*100/C30</f>
        <v>0.40735439832654408</v>
      </c>
      <c r="D41" s="142">
        <f t="shared" si="11"/>
        <v>-47.0666078517865</v>
      </c>
      <c r="E41" s="142">
        <f t="shared" si="11"/>
        <v>16.197183098591548</v>
      </c>
      <c r="F41" s="142">
        <f t="shared" si="11"/>
        <v>72.321428571428569</v>
      </c>
      <c r="G41" s="142">
        <f t="shared" si="11"/>
        <v>24.375955170657157</v>
      </c>
      <c r="H41" s="142">
        <f t="shared" si="11"/>
        <v>-0.56264066016504122</v>
      </c>
    </row>
    <row r="42" spans="1:8">
      <c r="A42" s="394"/>
      <c r="B42" s="29" t="s">
        <v>164</v>
      </c>
      <c r="C42" s="240" t="s">
        <v>247</v>
      </c>
      <c r="D42" s="143">
        <f>D38-D37</f>
        <v>-11.800819344408582</v>
      </c>
      <c r="E42" s="143">
        <f>E38-E37</f>
        <v>11.80081934440858</v>
      </c>
      <c r="F42" s="143">
        <f>F38-F37</f>
        <v>1.7663105937253132</v>
      </c>
      <c r="G42" s="143">
        <f>G38-G37</f>
        <v>10.318062130720392</v>
      </c>
      <c r="H42" s="143">
        <f>H38-H37</f>
        <v>-0.2835533800371266</v>
      </c>
    </row>
    <row r="43" spans="1:8" ht="14.15" customHeight="1">
      <c r="A43" s="387" t="s">
        <v>159</v>
      </c>
      <c r="B43" s="28" t="s">
        <v>8</v>
      </c>
      <c r="C43" s="142">
        <f t="shared" ref="C43:H43" si="12">C34*100/C29</f>
        <v>-0.75089781260202415</v>
      </c>
      <c r="D43" s="142">
        <f t="shared" si="12"/>
        <v>-67.132292522596543</v>
      </c>
      <c r="E43" s="142">
        <f t="shared" si="12"/>
        <v>43.011917659804986</v>
      </c>
      <c r="F43" s="142">
        <f t="shared" si="12"/>
        <v>159.06040268456377</v>
      </c>
      <c r="G43" s="142">
        <f t="shared" si="12"/>
        <v>102.69821502698215</v>
      </c>
      <c r="H43" s="142">
        <f t="shared" si="12"/>
        <v>-11.04026845637584</v>
      </c>
    </row>
    <row r="44" spans="1:8">
      <c r="A44" s="388"/>
      <c r="B44" s="29" t="s">
        <v>164</v>
      </c>
      <c r="C44" s="240" t="s">
        <v>247</v>
      </c>
      <c r="D44" s="143">
        <f>D38-D36</f>
        <v>-26.574393869099787</v>
      </c>
      <c r="E44" s="143">
        <f>E38-E36</f>
        <v>26.574393869099779</v>
      </c>
      <c r="F44" s="143">
        <f>F38-F36</f>
        <v>2.6109521682102748</v>
      </c>
      <c r="G44" s="143">
        <f>G38-G36</f>
        <v>27.325538687561213</v>
      </c>
      <c r="H44" s="143">
        <f>H38-H36</f>
        <v>-3.362096986671709</v>
      </c>
    </row>
    <row r="45" spans="1:8" ht="15" customHeight="1">
      <c r="A45" s="396"/>
      <c r="B45" s="397"/>
      <c r="C45" s="397" t="s">
        <v>31</v>
      </c>
      <c r="D45" s="397"/>
      <c r="E45" s="397"/>
      <c r="F45" s="397"/>
      <c r="G45" s="397"/>
      <c r="H45" s="398"/>
    </row>
    <row r="46" spans="1:8" ht="15" customHeight="1">
      <c r="A46" s="399"/>
      <c r="B46" s="400"/>
      <c r="C46" s="400" t="s">
        <v>5</v>
      </c>
      <c r="D46" s="400"/>
      <c r="E46" s="400"/>
      <c r="F46" s="400"/>
      <c r="G46" s="400"/>
      <c r="H46" s="401"/>
    </row>
    <row r="47" spans="1:8">
      <c r="A47" s="389">
        <v>2011</v>
      </c>
      <c r="B47" s="390"/>
      <c r="C47" s="66">
        <f>D47+E47</f>
        <v>246</v>
      </c>
      <c r="D47" s="66">
        <v>24</v>
      </c>
      <c r="E47" s="66">
        <f>SUM(F47:H47)</f>
        <v>222</v>
      </c>
      <c r="F47" s="66">
        <v>3</v>
      </c>
      <c r="G47" s="66">
        <v>146</v>
      </c>
      <c r="H47" s="66">
        <v>73</v>
      </c>
    </row>
    <row r="48" spans="1:8">
      <c r="A48" s="391">
        <v>2013</v>
      </c>
      <c r="B48" s="392"/>
      <c r="C48" s="67">
        <f>D48+E48</f>
        <v>248</v>
      </c>
      <c r="D48" s="67">
        <v>6</v>
      </c>
      <c r="E48" s="67">
        <f>SUM(F48:H48)</f>
        <v>242</v>
      </c>
      <c r="F48" s="67">
        <v>6</v>
      </c>
      <c r="G48" s="67">
        <v>157</v>
      </c>
      <c r="H48" s="67">
        <v>79</v>
      </c>
    </row>
    <row r="49" spans="1:8">
      <c r="A49" s="389">
        <v>2015</v>
      </c>
      <c r="B49" s="390"/>
      <c r="C49" s="66">
        <f>D49+E49</f>
        <v>250</v>
      </c>
      <c r="D49" s="66">
        <v>5</v>
      </c>
      <c r="E49" s="66">
        <f>SUM(F49:H49)</f>
        <v>245</v>
      </c>
      <c r="F49" s="66">
        <v>9</v>
      </c>
      <c r="G49" s="66">
        <v>165</v>
      </c>
      <c r="H49" s="66">
        <v>71</v>
      </c>
    </row>
    <row r="50" spans="1:8" ht="14.15" customHeight="1">
      <c r="A50" s="391" t="s">
        <v>161</v>
      </c>
      <c r="B50" s="392"/>
      <c r="C50" s="140">
        <f t="shared" ref="C50:H51" si="13">C48-C47</f>
        <v>2</v>
      </c>
      <c r="D50" s="140">
        <f t="shared" si="13"/>
        <v>-18</v>
      </c>
      <c r="E50" s="140">
        <f t="shared" si="13"/>
        <v>20</v>
      </c>
      <c r="F50" s="140">
        <f t="shared" si="13"/>
        <v>3</v>
      </c>
      <c r="G50" s="140">
        <f t="shared" si="13"/>
        <v>11</v>
      </c>
      <c r="H50" s="140">
        <f t="shared" si="13"/>
        <v>6</v>
      </c>
    </row>
    <row r="51" spans="1:8">
      <c r="A51" s="389" t="s">
        <v>160</v>
      </c>
      <c r="B51" s="390"/>
      <c r="C51" s="141">
        <f t="shared" si="13"/>
        <v>2</v>
      </c>
      <c r="D51" s="141">
        <f t="shared" si="13"/>
        <v>-1</v>
      </c>
      <c r="E51" s="141">
        <f t="shared" si="13"/>
        <v>3</v>
      </c>
      <c r="F51" s="141">
        <f t="shared" si="13"/>
        <v>3</v>
      </c>
      <c r="G51" s="141">
        <f t="shared" si="13"/>
        <v>8</v>
      </c>
      <c r="H51" s="141">
        <f t="shared" si="13"/>
        <v>-8</v>
      </c>
    </row>
    <row r="52" spans="1:8" ht="14.15" customHeight="1">
      <c r="A52" s="391" t="s">
        <v>159</v>
      </c>
      <c r="B52" s="392"/>
      <c r="C52" s="140">
        <f t="shared" ref="C52:H52" si="14">C49-C47</f>
        <v>4</v>
      </c>
      <c r="D52" s="140">
        <f t="shared" si="14"/>
        <v>-19</v>
      </c>
      <c r="E52" s="140">
        <f t="shared" si="14"/>
        <v>23</v>
      </c>
      <c r="F52" s="140">
        <f t="shared" si="14"/>
        <v>6</v>
      </c>
      <c r="G52" s="140">
        <f t="shared" si="14"/>
        <v>19</v>
      </c>
      <c r="H52" s="140">
        <f t="shared" si="14"/>
        <v>-2</v>
      </c>
    </row>
    <row r="53" spans="1:8" ht="15" customHeight="1">
      <c r="A53" s="395"/>
      <c r="B53" s="379"/>
      <c r="C53" s="395" t="s">
        <v>121</v>
      </c>
      <c r="D53" s="378"/>
      <c r="E53" s="378"/>
      <c r="F53" s="378"/>
      <c r="G53" s="378"/>
      <c r="H53" s="379"/>
    </row>
    <row r="54" spans="1:8">
      <c r="A54" s="389">
        <v>2011</v>
      </c>
      <c r="B54" s="390"/>
      <c r="C54" s="66">
        <f t="shared" ref="C54:H56" si="15">C47*100/$C47</f>
        <v>100</v>
      </c>
      <c r="D54" s="138">
        <f t="shared" si="15"/>
        <v>9.7560975609756095</v>
      </c>
      <c r="E54" s="138">
        <f t="shared" si="15"/>
        <v>90.243902439024396</v>
      </c>
      <c r="F54" s="138">
        <f t="shared" si="15"/>
        <v>1.2195121951219512</v>
      </c>
      <c r="G54" s="138">
        <f t="shared" si="15"/>
        <v>59.349593495934961</v>
      </c>
      <c r="H54" s="138">
        <f t="shared" si="15"/>
        <v>29.674796747967481</v>
      </c>
    </row>
    <row r="55" spans="1:8">
      <c r="A55" s="391">
        <v>2013</v>
      </c>
      <c r="B55" s="392"/>
      <c r="C55" s="67">
        <f t="shared" si="15"/>
        <v>100</v>
      </c>
      <c r="D55" s="139">
        <f t="shared" si="15"/>
        <v>2.4193548387096775</v>
      </c>
      <c r="E55" s="139">
        <f t="shared" si="15"/>
        <v>97.58064516129032</v>
      </c>
      <c r="F55" s="139">
        <f t="shared" si="15"/>
        <v>2.4193548387096775</v>
      </c>
      <c r="G55" s="139">
        <f t="shared" si="15"/>
        <v>63.306451612903224</v>
      </c>
      <c r="H55" s="139">
        <f t="shared" si="15"/>
        <v>31.85483870967742</v>
      </c>
    </row>
    <row r="56" spans="1:8">
      <c r="A56" s="389">
        <v>2015</v>
      </c>
      <c r="B56" s="390"/>
      <c r="C56" s="66">
        <f t="shared" si="15"/>
        <v>100</v>
      </c>
      <c r="D56" s="138">
        <f t="shared" si="15"/>
        <v>2</v>
      </c>
      <c r="E56" s="138">
        <f t="shared" si="15"/>
        <v>98</v>
      </c>
      <c r="F56" s="138">
        <f t="shared" si="15"/>
        <v>3.6</v>
      </c>
      <c r="G56" s="138">
        <f t="shared" si="15"/>
        <v>66</v>
      </c>
      <c r="H56" s="138">
        <f t="shared" si="15"/>
        <v>28.4</v>
      </c>
    </row>
    <row r="57" spans="1:8" ht="14.15" customHeight="1">
      <c r="A57" s="387" t="s">
        <v>161</v>
      </c>
      <c r="B57" s="28" t="s">
        <v>8</v>
      </c>
      <c r="C57" s="142">
        <f t="shared" ref="C57:H57" si="16">C50*100/C47</f>
        <v>0.81300813008130079</v>
      </c>
      <c r="D57" s="142">
        <f t="shared" si="16"/>
        <v>-75</v>
      </c>
      <c r="E57" s="142">
        <f t="shared" si="16"/>
        <v>9.0090090090090094</v>
      </c>
      <c r="F57" s="142">
        <f t="shared" si="16"/>
        <v>100</v>
      </c>
      <c r="G57" s="142">
        <f t="shared" si="16"/>
        <v>7.5342465753424657</v>
      </c>
      <c r="H57" s="142">
        <f t="shared" si="16"/>
        <v>8.2191780821917817</v>
      </c>
    </row>
    <row r="58" spans="1:8">
      <c r="A58" s="388"/>
      <c r="B58" s="29" t="s">
        <v>164</v>
      </c>
      <c r="C58" s="240" t="s">
        <v>247</v>
      </c>
      <c r="D58" s="143">
        <f>D55-D54</f>
        <v>-7.3367427222659316</v>
      </c>
      <c r="E58" s="143">
        <f>E55-E54</f>
        <v>7.3367427222659245</v>
      </c>
      <c r="F58" s="143">
        <f>F55-F54</f>
        <v>1.1998426435877263</v>
      </c>
      <c r="G58" s="143">
        <f>G55-G54</f>
        <v>3.9568581169682631</v>
      </c>
      <c r="H58" s="143">
        <f>H55-H54</f>
        <v>2.1800419617099394</v>
      </c>
    </row>
    <row r="59" spans="1:8" ht="14.15" customHeight="1">
      <c r="A59" s="393" t="s">
        <v>160</v>
      </c>
      <c r="B59" s="28" t="s">
        <v>8</v>
      </c>
      <c r="C59" s="142">
        <f t="shared" ref="C59:H59" si="17">C51*100/C48</f>
        <v>0.80645161290322576</v>
      </c>
      <c r="D59" s="142">
        <f t="shared" si="17"/>
        <v>-16.666666666666668</v>
      </c>
      <c r="E59" s="142">
        <f t="shared" si="17"/>
        <v>1.2396694214876034</v>
      </c>
      <c r="F59" s="142">
        <f t="shared" si="17"/>
        <v>50</v>
      </c>
      <c r="G59" s="142">
        <f t="shared" si="17"/>
        <v>5.0955414012738851</v>
      </c>
      <c r="H59" s="142">
        <f t="shared" si="17"/>
        <v>-10.126582278481013</v>
      </c>
    </row>
    <row r="60" spans="1:8">
      <c r="A60" s="394"/>
      <c r="B60" s="29" t="s">
        <v>164</v>
      </c>
      <c r="C60" s="240" t="s">
        <v>247</v>
      </c>
      <c r="D60" s="143">
        <f>D56-D55</f>
        <v>-0.41935483870967749</v>
      </c>
      <c r="E60" s="143">
        <f>E56-E55</f>
        <v>0.41935483870967971</v>
      </c>
      <c r="F60" s="143">
        <f>F56-F55</f>
        <v>1.1806451612903226</v>
      </c>
      <c r="G60" s="143">
        <f>G56-G55</f>
        <v>2.6935483870967758</v>
      </c>
      <c r="H60" s="143">
        <f>H56-H55</f>
        <v>-3.4548387096774213</v>
      </c>
    </row>
    <row r="61" spans="1:8" ht="14.15" customHeight="1">
      <c r="A61" s="387" t="s">
        <v>159</v>
      </c>
      <c r="B61" s="28" t="s">
        <v>8</v>
      </c>
      <c r="C61" s="142">
        <f t="shared" ref="C61:H61" si="18">C52*100/C47</f>
        <v>1.6260162601626016</v>
      </c>
      <c r="D61" s="142">
        <f t="shared" si="18"/>
        <v>-79.166666666666671</v>
      </c>
      <c r="E61" s="142">
        <f t="shared" si="18"/>
        <v>10.36036036036036</v>
      </c>
      <c r="F61" s="142">
        <f t="shared" si="18"/>
        <v>200</v>
      </c>
      <c r="G61" s="142">
        <f t="shared" si="18"/>
        <v>13.013698630136986</v>
      </c>
      <c r="H61" s="142">
        <f t="shared" si="18"/>
        <v>-2.7397260273972601</v>
      </c>
    </row>
    <row r="62" spans="1:8">
      <c r="A62" s="388"/>
      <c r="B62" s="29" t="s">
        <v>164</v>
      </c>
      <c r="C62" s="240" t="s">
        <v>247</v>
      </c>
      <c r="D62" s="143">
        <f>D56-D54</f>
        <v>-7.7560975609756095</v>
      </c>
      <c r="E62" s="143">
        <f>E56-E54</f>
        <v>7.7560975609756042</v>
      </c>
      <c r="F62" s="143">
        <f>F56-F54</f>
        <v>2.3804878048780491</v>
      </c>
      <c r="G62" s="143">
        <f>G56-G54</f>
        <v>6.6504065040650389</v>
      </c>
      <c r="H62" s="143">
        <f>H56-H54</f>
        <v>-1.274796747967482</v>
      </c>
    </row>
    <row r="63" spans="1:8">
      <c r="A63" s="338" t="s">
        <v>305</v>
      </c>
      <c r="B63" s="338"/>
      <c r="C63" s="338"/>
      <c r="D63" s="338"/>
      <c r="E63" s="338"/>
      <c r="F63" s="338"/>
      <c r="G63" s="338"/>
      <c r="H63" s="338"/>
    </row>
    <row r="64" spans="1:8">
      <c r="A64" s="370"/>
      <c r="B64" s="370"/>
      <c r="C64" s="370"/>
      <c r="D64" s="370"/>
      <c r="E64" s="370"/>
      <c r="F64" s="370"/>
      <c r="G64" s="370"/>
      <c r="H64" s="370"/>
    </row>
  </sheetData>
  <mergeCells count="63">
    <mergeCell ref="G7:H7"/>
    <mergeCell ref="A11:B11"/>
    <mergeCell ref="A12:B12"/>
    <mergeCell ref="D6:D8"/>
    <mergeCell ref="A5:B8"/>
    <mergeCell ref="C5:C8"/>
    <mergeCell ref="D5:H5"/>
    <mergeCell ref="E6:E8"/>
    <mergeCell ref="F6:H6"/>
    <mergeCell ref="F7:F8"/>
    <mergeCell ref="A9:B9"/>
    <mergeCell ref="C9:H9"/>
    <mergeCell ref="A10:B10"/>
    <mergeCell ref="C10:H10"/>
    <mergeCell ref="A13:B13"/>
    <mergeCell ref="A14:B14"/>
    <mergeCell ref="A15:B15"/>
    <mergeCell ref="A16:B16"/>
    <mergeCell ref="A17:B17"/>
    <mergeCell ref="C17:H17"/>
    <mergeCell ref="A18:B18"/>
    <mergeCell ref="A19:B19"/>
    <mergeCell ref="A20:B20"/>
    <mergeCell ref="A21:A22"/>
    <mergeCell ref="A23:A24"/>
    <mergeCell ref="A25:A26"/>
    <mergeCell ref="A29:B29"/>
    <mergeCell ref="A30:B30"/>
    <mergeCell ref="A27:B27"/>
    <mergeCell ref="C27:H27"/>
    <mergeCell ref="A28:B28"/>
    <mergeCell ref="C28:H28"/>
    <mergeCell ref="A31:B31"/>
    <mergeCell ref="A32:B32"/>
    <mergeCell ref="A33:B33"/>
    <mergeCell ref="A34:B34"/>
    <mergeCell ref="A35:B35"/>
    <mergeCell ref="C35:H35"/>
    <mergeCell ref="A36:B36"/>
    <mergeCell ref="A37:B37"/>
    <mergeCell ref="A38:B38"/>
    <mergeCell ref="A39:A40"/>
    <mergeCell ref="A41:A42"/>
    <mergeCell ref="A43:A44"/>
    <mergeCell ref="A47:B47"/>
    <mergeCell ref="A48:B48"/>
    <mergeCell ref="A45:B45"/>
    <mergeCell ref="C45:H45"/>
    <mergeCell ref="A46:B46"/>
    <mergeCell ref="C46:H46"/>
    <mergeCell ref="A49:B49"/>
    <mergeCell ref="A50:B50"/>
    <mergeCell ref="A51:B51"/>
    <mergeCell ref="A52:B52"/>
    <mergeCell ref="A53:B53"/>
    <mergeCell ref="C53:H53"/>
    <mergeCell ref="A63:H64"/>
    <mergeCell ref="A61:A62"/>
    <mergeCell ref="A54:B54"/>
    <mergeCell ref="A55:B55"/>
    <mergeCell ref="A56:B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J12" sqref="J12"/>
    </sheetView>
  </sheetViews>
  <sheetFormatPr baseColWidth="10" defaultColWidth="10.81640625" defaultRowHeight="14"/>
  <cols>
    <col min="1" max="1" width="13.1796875" style="1" customWidth="1"/>
    <col min="2" max="2" width="16.26953125" style="1" customWidth="1"/>
    <col min="3" max="3" width="11.54296875" style="1" customWidth="1"/>
    <col min="4" max="4" width="17" style="1" customWidth="1"/>
    <col min="5" max="5" width="15.54296875" style="1" customWidth="1"/>
    <col min="6" max="6" width="10.81640625" style="1" customWidth="1"/>
    <col min="7" max="7" width="14.453125" style="1" customWidth="1"/>
    <col min="8" max="8" width="16.54296875" style="1" customWidth="1"/>
    <col min="9" max="16384" width="10.81640625" style="1"/>
  </cols>
  <sheetData>
    <row r="1" spans="1:8" s="15" customFormat="1" ht="20.149999999999999" customHeight="1">
      <c r="A1" s="35" t="s">
        <v>0</v>
      </c>
      <c r="B1" s="35"/>
    </row>
    <row r="2" spans="1:8" s="64" customFormat="1" ht="14.5" customHeight="1">
      <c r="A2" s="126"/>
      <c r="B2" s="126"/>
    </row>
    <row r="3" spans="1:8" s="4" customFormat="1" ht="14.5" customHeight="1">
      <c r="A3" s="54" t="s">
        <v>216</v>
      </c>
      <c r="B3" s="54"/>
    </row>
    <row r="4" spans="1:8" s="64" customFormat="1" ht="14.5" customHeight="1">
      <c r="A4" s="127"/>
      <c r="B4" s="127"/>
    </row>
    <row r="5" spans="1:8" ht="20" customHeight="1">
      <c r="A5" s="404" t="s">
        <v>57</v>
      </c>
      <c r="B5" s="405"/>
      <c r="C5" s="380" t="s">
        <v>2</v>
      </c>
      <c r="D5" s="380" t="s">
        <v>53</v>
      </c>
      <c r="E5" s="380"/>
      <c r="F5" s="380"/>
      <c r="G5" s="380"/>
      <c r="H5" s="380"/>
    </row>
    <row r="6" spans="1:8" ht="20" customHeight="1">
      <c r="A6" s="406"/>
      <c r="B6" s="407"/>
      <c r="C6" s="380"/>
      <c r="D6" s="381" t="s">
        <v>74</v>
      </c>
      <c r="E6" s="381" t="s">
        <v>163</v>
      </c>
      <c r="F6" s="384" t="s">
        <v>51</v>
      </c>
      <c r="G6" s="385"/>
      <c r="H6" s="386"/>
    </row>
    <row r="7" spans="1:8" ht="30" customHeight="1">
      <c r="A7" s="406"/>
      <c r="B7" s="407"/>
      <c r="C7" s="380"/>
      <c r="D7" s="382"/>
      <c r="E7" s="382"/>
      <c r="F7" s="381" t="s">
        <v>162</v>
      </c>
      <c r="G7" s="385" t="s">
        <v>78</v>
      </c>
      <c r="H7" s="386"/>
    </row>
    <row r="8" spans="1:8" ht="30" customHeight="1">
      <c r="A8" s="408"/>
      <c r="B8" s="409"/>
      <c r="C8" s="380"/>
      <c r="D8" s="383"/>
      <c r="E8" s="383"/>
      <c r="F8" s="383"/>
      <c r="G8" s="133" t="s">
        <v>76</v>
      </c>
      <c r="H8" s="132" t="s">
        <v>77</v>
      </c>
    </row>
    <row r="9" spans="1:8" ht="15" customHeight="1">
      <c r="A9" s="396"/>
      <c r="B9" s="397"/>
      <c r="C9" s="397" t="s">
        <v>10</v>
      </c>
      <c r="D9" s="397"/>
      <c r="E9" s="397"/>
      <c r="F9" s="397"/>
      <c r="G9" s="397"/>
      <c r="H9" s="398"/>
    </row>
    <row r="10" spans="1:8" ht="15" customHeight="1">
      <c r="A10" s="399"/>
      <c r="B10" s="400"/>
      <c r="C10" s="400" t="s">
        <v>5</v>
      </c>
      <c r="D10" s="400"/>
      <c r="E10" s="400"/>
      <c r="F10" s="400"/>
      <c r="G10" s="400"/>
      <c r="H10" s="401"/>
    </row>
    <row r="11" spans="1:8">
      <c r="A11" s="389">
        <v>2011</v>
      </c>
      <c r="B11" s="390"/>
      <c r="C11" s="66">
        <f>C29+C47</f>
        <v>2237</v>
      </c>
      <c r="D11" s="66">
        <f t="shared" ref="D11:H13" si="0">D29+D47</f>
        <v>391</v>
      </c>
      <c r="E11" s="66">
        <f t="shared" si="0"/>
        <v>1846</v>
      </c>
      <c r="F11" s="66">
        <f t="shared" si="0"/>
        <v>96</v>
      </c>
      <c r="G11" s="66">
        <f t="shared" si="0"/>
        <v>662</v>
      </c>
      <c r="H11" s="66">
        <f t="shared" si="0"/>
        <v>1088</v>
      </c>
    </row>
    <row r="12" spans="1:8">
      <c r="A12" s="391">
        <v>2013</v>
      </c>
      <c r="B12" s="392"/>
      <c r="C12" s="67">
        <f>C30+C48</f>
        <v>2312</v>
      </c>
      <c r="D12" s="67">
        <f t="shared" si="0"/>
        <v>229</v>
      </c>
      <c r="E12" s="67">
        <f t="shared" si="0"/>
        <v>2083</v>
      </c>
      <c r="F12" s="67">
        <f t="shared" si="0"/>
        <v>169</v>
      </c>
      <c r="G12" s="67">
        <f t="shared" si="0"/>
        <v>883</v>
      </c>
      <c r="H12" s="67">
        <f t="shared" si="0"/>
        <v>1031</v>
      </c>
    </row>
    <row r="13" spans="1:8">
      <c r="A13" s="389">
        <v>2015</v>
      </c>
      <c r="B13" s="390"/>
      <c r="C13" s="66">
        <f>C31+C49</f>
        <v>2424</v>
      </c>
      <c r="D13" s="66">
        <f t="shared" si="0"/>
        <v>157</v>
      </c>
      <c r="E13" s="66">
        <f t="shared" si="0"/>
        <v>2267</v>
      </c>
      <c r="F13" s="66">
        <f t="shared" si="0"/>
        <v>210</v>
      </c>
      <c r="G13" s="66">
        <f t="shared" si="0"/>
        <v>994</v>
      </c>
      <c r="H13" s="66">
        <f t="shared" si="0"/>
        <v>1063</v>
      </c>
    </row>
    <row r="14" spans="1:8" ht="14.15" customHeight="1">
      <c r="A14" s="391" t="s">
        <v>161</v>
      </c>
      <c r="B14" s="392"/>
      <c r="C14" s="140">
        <f t="shared" ref="C14:H15" si="1">C12-C11</f>
        <v>75</v>
      </c>
      <c r="D14" s="140">
        <f t="shared" si="1"/>
        <v>-162</v>
      </c>
      <c r="E14" s="140">
        <f t="shared" si="1"/>
        <v>237</v>
      </c>
      <c r="F14" s="140">
        <f t="shared" si="1"/>
        <v>73</v>
      </c>
      <c r="G14" s="140">
        <f t="shared" si="1"/>
        <v>221</v>
      </c>
      <c r="H14" s="140">
        <f t="shared" si="1"/>
        <v>-57</v>
      </c>
    </row>
    <row r="15" spans="1:8" ht="14.15" customHeight="1">
      <c r="A15" s="389" t="s">
        <v>160</v>
      </c>
      <c r="B15" s="390"/>
      <c r="C15" s="141">
        <f t="shared" si="1"/>
        <v>112</v>
      </c>
      <c r="D15" s="141">
        <f t="shared" si="1"/>
        <v>-72</v>
      </c>
      <c r="E15" s="141">
        <f t="shared" si="1"/>
        <v>184</v>
      </c>
      <c r="F15" s="141">
        <f t="shared" si="1"/>
        <v>41</v>
      </c>
      <c r="G15" s="141">
        <f t="shared" si="1"/>
        <v>111</v>
      </c>
      <c r="H15" s="141">
        <f t="shared" si="1"/>
        <v>32</v>
      </c>
    </row>
    <row r="16" spans="1:8" ht="14.15" customHeight="1">
      <c r="A16" s="391" t="s">
        <v>159</v>
      </c>
      <c r="B16" s="392"/>
      <c r="C16" s="140">
        <f t="shared" ref="C16:H16" si="2">C13-C11</f>
        <v>187</v>
      </c>
      <c r="D16" s="140">
        <f t="shared" si="2"/>
        <v>-234</v>
      </c>
      <c r="E16" s="140">
        <f t="shared" si="2"/>
        <v>421</v>
      </c>
      <c r="F16" s="140">
        <f t="shared" si="2"/>
        <v>114</v>
      </c>
      <c r="G16" s="140">
        <f t="shared" si="2"/>
        <v>332</v>
      </c>
      <c r="H16" s="140">
        <f t="shared" si="2"/>
        <v>-25</v>
      </c>
    </row>
    <row r="17" spans="1:8" ht="15" customHeight="1">
      <c r="A17" s="395"/>
      <c r="B17" s="379"/>
      <c r="C17" s="395" t="s">
        <v>121</v>
      </c>
      <c r="D17" s="378"/>
      <c r="E17" s="378"/>
      <c r="F17" s="378"/>
      <c r="G17" s="378"/>
      <c r="H17" s="379"/>
    </row>
    <row r="18" spans="1:8">
      <c r="A18" s="389">
        <v>2011</v>
      </c>
      <c r="B18" s="390"/>
      <c r="C18" s="66">
        <f t="shared" ref="C18:H20" si="3">C11*100/$C11</f>
        <v>100</v>
      </c>
      <c r="D18" s="138">
        <f t="shared" si="3"/>
        <v>17.478766204738488</v>
      </c>
      <c r="E18" s="138">
        <f t="shared" si="3"/>
        <v>82.521233795261509</v>
      </c>
      <c r="F18" s="138">
        <f t="shared" si="3"/>
        <v>4.2914617791685297</v>
      </c>
      <c r="G18" s="138">
        <f t="shared" si="3"/>
        <v>29.593205185516318</v>
      </c>
      <c r="H18" s="138">
        <f t="shared" si="3"/>
        <v>48.636566830576662</v>
      </c>
    </row>
    <row r="19" spans="1:8">
      <c r="A19" s="391">
        <v>2013</v>
      </c>
      <c r="B19" s="392"/>
      <c r="C19" s="67">
        <f t="shared" si="3"/>
        <v>100</v>
      </c>
      <c r="D19" s="139">
        <f t="shared" si="3"/>
        <v>9.9048442906574401</v>
      </c>
      <c r="E19" s="139">
        <f t="shared" si="3"/>
        <v>90.095155709342563</v>
      </c>
      <c r="F19" s="139">
        <f t="shared" si="3"/>
        <v>7.3096885813148793</v>
      </c>
      <c r="G19" s="139">
        <f t="shared" si="3"/>
        <v>38.192041522491351</v>
      </c>
      <c r="H19" s="139">
        <f t="shared" si="3"/>
        <v>44.593425605536332</v>
      </c>
    </row>
    <row r="20" spans="1:8">
      <c r="A20" s="389">
        <v>2015</v>
      </c>
      <c r="B20" s="390"/>
      <c r="C20" s="66">
        <f t="shared" si="3"/>
        <v>100</v>
      </c>
      <c r="D20" s="138">
        <f t="shared" si="3"/>
        <v>6.4768976897689772</v>
      </c>
      <c r="E20" s="138">
        <f t="shared" si="3"/>
        <v>93.523102310231025</v>
      </c>
      <c r="F20" s="138">
        <f t="shared" si="3"/>
        <v>8.6633663366336631</v>
      </c>
      <c r="G20" s="138">
        <f t="shared" si="3"/>
        <v>41.006600660066006</v>
      </c>
      <c r="H20" s="138">
        <f t="shared" si="3"/>
        <v>43.853135313531354</v>
      </c>
    </row>
    <row r="21" spans="1:8">
      <c r="A21" s="387" t="s">
        <v>161</v>
      </c>
      <c r="B21" s="28" t="s">
        <v>8</v>
      </c>
      <c r="C21" s="142">
        <f t="shared" ref="C21:H21" si="4">C14*100/C11</f>
        <v>3.3527045149754136</v>
      </c>
      <c r="D21" s="142">
        <f t="shared" si="4"/>
        <v>-41.432225063938617</v>
      </c>
      <c r="E21" s="142">
        <f t="shared" si="4"/>
        <v>12.838569880823401</v>
      </c>
      <c r="F21" s="142">
        <f t="shared" si="4"/>
        <v>76.041666666666671</v>
      </c>
      <c r="G21" s="142">
        <f t="shared" si="4"/>
        <v>33.383685800604226</v>
      </c>
      <c r="H21" s="142">
        <f t="shared" si="4"/>
        <v>-5.2389705882352944</v>
      </c>
    </row>
    <row r="22" spans="1:8">
      <c r="A22" s="388"/>
      <c r="B22" s="29" t="s">
        <v>164</v>
      </c>
      <c r="C22" s="240" t="s">
        <v>247</v>
      </c>
      <c r="D22" s="143">
        <f>D19-D18</f>
        <v>-7.5739219140810476</v>
      </c>
      <c r="E22" s="143">
        <f>E19-E18</f>
        <v>7.5739219140810548</v>
      </c>
      <c r="F22" s="143">
        <f>F19-F18</f>
        <v>3.0182268021463496</v>
      </c>
      <c r="G22" s="143">
        <f>G19-G18</f>
        <v>8.5988363369750331</v>
      </c>
      <c r="H22" s="143">
        <f>H19-H18</f>
        <v>-4.0431412250403298</v>
      </c>
    </row>
    <row r="23" spans="1:8" ht="14.15" customHeight="1">
      <c r="A23" s="393" t="s">
        <v>160</v>
      </c>
      <c r="B23" s="28" t="s">
        <v>8</v>
      </c>
      <c r="C23" s="142">
        <f t="shared" ref="C23:H23" si="5">C15*100/C12</f>
        <v>4.844290657439446</v>
      </c>
      <c r="D23" s="142">
        <f t="shared" si="5"/>
        <v>-31.441048034934497</v>
      </c>
      <c r="E23" s="142">
        <f t="shared" si="5"/>
        <v>8.8334133461353819</v>
      </c>
      <c r="F23" s="142">
        <f t="shared" si="5"/>
        <v>24.260355029585799</v>
      </c>
      <c r="G23" s="142">
        <f t="shared" si="5"/>
        <v>12.570781426953568</v>
      </c>
      <c r="H23" s="142">
        <f t="shared" si="5"/>
        <v>3.1037827352085352</v>
      </c>
    </row>
    <row r="24" spans="1:8">
      <c r="A24" s="394"/>
      <c r="B24" s="29" t="s">
        <v>164</v>
      </c>
      <c r="C24" s="240" t="s">
        <v>247</v>
      </c>
      <c r="D24" s="143">
        <f>D20-D19</f>
        <v>-3.4279466008884629</v>
      </c>
      <c r="E24" s="143">
        <f>E20-E19</f>
        <v>3.4279466008884611</v>
      </c>
      <c r="F24" s="143">
        <f>F20-F19</f>
        <v>1.3536777553187838</v>
      </c>
      <c r="G24" s="143">
        <f>G20-G19</f>
        <v>2.8145591375746548</v>
      </c>
      <c r="H24" s="143">
        <f>H20-H19</f>
        <v>-0.74029029200497831</v>
      </c>
    </row>
    <row r="25" spans="1:8">
      <c r="A25" s="387" t="s">
        <v>159</v>
      </c>
      <c r="B25" s="28" t="s">
        <v>8</v>
      </c>
      <c r="C25" s="142">
        <f t="shared" ref="C25:H25" si="6">C16*100/C11</f>
        <v>8.3594099240053641</v>
      </c>
      <c r="D25" s="142">
        <f t="shared" si="6"/>
        <v>-59.846547314578004</v>
      </c>
      <c r="E25" s="142">
        <f t="shared" si="6"/>
        <v>22.806067172264356</v>
      </c>
      <c r="F25" s="142">
        <f t="shared" si="6"/>
        <v>118.75</v>
      </c>
      <c r="G25" s="142">
        <f t="shared" si="6"/>
        <v>50.151057401812686</v>
      </c>
      <c r="H25" s="142">
        <f t="shared" si="6"/>
        <v>-2.2977941176470589</v>
      </c>
    </row>
    <row r="26" spans="1:8">
      <c r="A26" s="388"/>
      <c r="B26" s="29" t="s">
        <v>164</v>
      </c>
      <c r="C26" s="240" t="s">
        <v>247</v>
      </c>
      <c r="D26" s="143">
        <f>D20-D18</f>
        <v>-11.001868514969511</v>
      </c>
      <c r="E26" s="143">
        <f>E20-E18</f>
        <v>11.001868514969516</v>
      </c>
      <c r="F26" s="143">
        <f>F20-F18</f>
        <v>4.3719045574651334</v>
      </c>
      <c r="G26" s="143">
        <f>G20-G18</f>
        <v>11.413395474549688</v>
      </c>
      <c r="H26" s="143">
        <f>H20-H18</f>
        <v>-4.7834315170453081</v>
      </c>
    </row>
    <row r="27" spans="1:8" ht="15" customHeight="1">
      <c r="A27" s="396"/>
      <c r="B27" s="397"/>
      <c r="C27" s="397" t="s">
        <v>30</v>
      </c>
      <c r="D27" s="397"/>
      <c r="E27" s="397"/>
      <c r="F27" s="397"/>
      <c r="G27" s="397"/>
      <c r="H27" s="398"/>
    </row>
    <row r="28" spans="1:8" ht="15" customHeight="1">
      <c r="A28" s="399"/>
      <c r="B28" s="400"/>
      <c r="C28" s="400" t="s">
        <v>5</v>
      </c>
      <c r="D28" s="400"/>
      <c r="E28" s="400"/>
      <c r="F28" s="400"/>
      <c r="G28" s="400"/>
      <c r="H28" s="401"/>
    </row>
    <row r="29" spans="1:8">
      <c r="A29" s="389">
        <v>2011</v>
      </c>
      <c r="B29" s="390"/>
      <c r="C29" s="66">
        <f>D29+E29</f>
        <v>1553</v>
      </c>
      <c r="D29" s="66">
        <v>314</v>
      </c>
      <c r="E29" s="66">
        <f>SUM(F29:H29)</f>
        <v>1239</v>
      </c>
      <c r="F29" s="66">
        <v>65</v>
      </c>
      <c r="G29" s="66">
        <v>389</v>
      </c>
      <c r="H29" s="66">
        <v>785</v>
      </c>
    </row>
    <row r="30" spans="1:8">
      <c r="A30" s="391">
        <v>2013</v>
      </c>
      <c r="B30" s="392"/>
      <c r="C30" s="67">
        <f>D30+E30</f>
        <v>1612</v>
      </c>
      <c r="D30" s="67">
        <v>197</v>
      </c>
      <c r="E30" s="67">
        <f>SUM(F30:H30)</f>
        <v>1415</v>
      </c>
      <c r="F30" s="67">
        <v>104</v>
      </c>
      <c r="G30" s="67">
        <v>569</v>
      </c>
      <c r="H30" s="67">
        <v>742</v>
      </c>
    </row>
    <row r="31" spans="1:8">
      <c r="A31" s="389">
        <v>2015</v>
      </c>
      <c r="B31" s="390"/>
      <c r="C31" s="66">
        <f>D31+E31</f>
        <v>1726</v>
      </c>
      <c r="D31" s="66">
        <v>120</v>
      </c>
      <c r="E31" s="66">
        <f>SUM(F31:H31)</f>
        <v>1606</v>
      </c>
      <c r="F31" s="66">
        <v>135</v>
      </c>
      <c r="G31" s="66">
        <v>662</v>
      </c>
      <c r="H31" s="66">
        <v>809</v>
      </c>
    </row>
    <row r="32" spans="1:8" ht="14.15" customHeight="1">
      <c r="A32" s="391" t="s">
        <v>161</v>
      </c>
      <c r="B32" s="392"/>
      <c r="C32" s="140">
        <f t="shared" ref="C32:H33" si="7">C30-C29</f>
        <v>59</v>
      </c>
      <c r="D32" s="140">
        <f t="shared" si="7"/>
        <v>-117</v>
      </c>
      <c r="E32" s="140">
        <f t="shared" si="7"/>
        <v>176</v>
      </c>
      <c r="F32" s="140">
        <f t="shared" si="7"/>
        <v>39</v>
      </c>
      <c r="G32" s="140">
        <f t="shared" si="7"/>
        <v>180</v>
      </c>
      <c r="H32" s="140">
        <f t="shared" si="7"/>
        <v>-43</v>
      </c>
    </row>
    <row r="33" spans="1:8">
      <c r="A33" s="389" t="s">
        <v>160</v>
      </c>
      <c r="B33" s="390"/>
      <c r="C33" s="141">
        <f t="shared" si="7"/>
        <v>114</v>
      </c>
      <c r="D33" s="141">
        <f t="shared" si="7"/>
        <v>-77</v>
      </c>
      <c r="E33" s="141">
        <f t="shared" si="7"/>
        <v>191</v>
      </c>
      <c r="F33" s="141">
        <f t="shared" si="7"/>
        <v>31</v>
      </c>
      <c r="G33" s="141">
        <f t="shared" si="7"/>
        <v>93</v>
      </c>
      <c r="H33" s="141">
        <f t="shared" si="7"/>
        <v>67</v>
      </c>
    </row>
    <row r="34" spans="1:8" ht="14.15" customHeight="1">
      <c r="A34" s="391" t="s">
        <v>159</v>
      </c>
      <c r="B34" s="392"/>
      <c r="C34" s="140">
        <f t="shared" ref="C34:H34" si="8">C31-C29</f>
        <v>173</v>
      </c>
      <c r="D34" s="140">
        <f t="shared" si="8"/>
        <v>-194</v>
      </c>
      <c r="E34" s="140">
        <f t="shared" si="8"/>
        <v>367</v>
      </c>
      <c r="F34" s="140">
        <f t="shared" si="8"/>
        <v>70</v>
      </c>
      <c r="G34" s="140">
        <f t="shared" si="8"/>
        <v>273</v>
      </c>
      <c r="H34" s="140">
        <f t="shared" si="8"/>
        <v>24</v>
      </c>
    </row>
    <row r="35" spans="1:8" ht="15" customHeight="1">
      <c r="A35" s="395"/>
      <c r="B35" s="379"/>
      <c r="C35" s="395" t="s">
        <v>121</v>
      </c>
      <c r="D35" s="378"/>
      <c r="E35" s="378"/>
      <c r="F35" s="378"/>
      <c r="G35" s="378"/>
      <c r="H35" s="379"/>
    </row>
    <row r="36" spans="1:8">
      <c r="A36" s="389">
        <v>2011</v>
      </c>
      <c r="B36" s="390"/>
      <c r="C36" s="66">
        <f t="shared" ref="C36:H38" si="9">C29*100/$C29</f>
        <v>100</v>
      </c>
      <c r="D36" s="138">
        <f t="shared" si="9"/>
        <v>20.218931101094654</v>
      </c>
      <c r="E36" s="138">
        <f t="shared" si="9"/>
        <v>79.781068898905346</v>
      </c>
      <c r="F36" s="138">
        <f t="shared" si="9"/>
        <v>4.1854475209272373</v>
      </c>
      <c r="G36" s="138">
        <f t="shared" si="9"/>
        <v>25.048293625241467</v>
      </c>
      <c r="H36" s="138">
        <f t="shared" si="9"/>
        <v>50.547327752736642</v>
      </c>
    </row>
    <row r="37" spans="1:8">
      <c r="A37" s="391">
        <v>2013</v>
      </c>
      <c r="B37" s="392"/>
      <c r="C37" s="67">
        <f t="shared" si="9"/>
        <v>100</v>
      </c>
      <c r="D37" s="139">
        <f t="shared" si="9"/>
        <v>12.220843672456576</v>
      </c>
      <c r="E37" s="139">
        <f t="shared" si="9"/>
        <v>87.779156327543419</v>
      </c>
      <c r="F37" s="139">
        <f t="shared" si="9"/>
        <v>6.4516129032258061</v>
      </c>
      <c r="G37" s="139">
        <f t="shared" si="9"/>
        <v>35.297766749379655</v>
      </c>
      <c r="H37" s="139">
        <f t="shared" si="9"/>
        <v>46.029776674937963</v>
      </c>
    </row>
    <row r="38" spans="1:8">
      <c r="A38" s="389">
        <v>2015</v>
      </c>
      <c r="B38" s="390"/>
      <c r="C38" s="66">
        <f t="shared" si="9"/>
        <v>100</v>
      </c>
      <c r="D38" s="138">
        <f t="shared" si="9"/>
        <v>6.9524913093858629</v>
      </c>
      <c r="E38" s="138">
        <f t="shared" si="9"/>
        <v>93.047508690614137</v>
      </c>
      <c r="F38" s="138">
        <f t="shared" si="9"/>
        <v>7.8215527230590958</v>
      </c>
      <c r="G38" s="138">
        <f t="shared" si="9"/>
        <v>38.35457705677868</v>
      </c>
      <c r="H38" s="138">
        <f t="shared" si="9"/>
        <v>46.871378910776365</v>
      </c>
    </row>
    <row r="39" spans="1:8" ht="14.15" customHeight="1">
      <c r="A39" s="387" t="s">
        <v>161</v>
      </c>
      <c r="B39" s="28" t="s">
        <v>8</v>
      </c>
      <c r="C39" s="142">
        <f t="shared" ref="C39:H39" si="10">C32*100/C29</f>
        <v>3.7990985189954927</v>
      </c>
      <c r="D39" s="142">
        <f t="shared" si="10"/>
        <v>-37.261146496815286</v>
      </c>
      <c r="E39" s="142">
        <f t="shared" si="10"/>
        <v>14.205004035512511</v>
      </c>
      <c r="F39" s="142">
        <f t="shared" si="10"/>
        <v>60</v>
      </c>
      <c r="G39" s="142">
        <f t="shared" si="10"/>
        <v>46.272493573264782</v>
      </c>
      <c r="H39" s="142">
        <f t="shared" si="10"/>
        <v>-5.4777070063694264</v>
      </c>
    </row>
    <row r="40" spans="1:8">
      <c r="A40" s="388"/>
      <c r="B40" s="29" t="s">
        <v>164</v>
      </c>
      <c r="C40" s="240" t="s">
        <v>247</v>
      </c>
      <c r="D40" s="143">
        <f>D37-D36</f>
        <v>-7.9980874286380779</v>
      </c>
      <c r="E40" s="143">
        <f>E37-E36</f>
        <v>7.9980874286380725</v>
      </c>
      <c r="F40" s="143">
        <f>F37-F36</f>
        <v>2.2661653822985688</v>
      </c>
      <c r="G40" s="143">
        <f>G37-G36</f>
        <v>10.249473124138188</v>
      </c>
      <c r="H40" s="143">
        <f>H37-H36</f>
        <v>-4.5175510777986787</v>
      </c>
    </row>
    <row r="41" spans="1:8" ht="14.15" customHeight="1">
      <c r="A41" s="393" t="s">
        <v>160</v>
      </c>
      <c r="B41" s="28" t="s">
        <v>8</v>
      </c>
      <c r="C41" s="142">
        <f t="shared" ref="C41:H41" si="11">C33*100/C30</f>
        <v>7.0719602977667497</v>
      </c>
      <c r="D41" s="142">
        <f t="shared" si="11"/>
        <v>-39.086294416243653</v>
      </c>
      <c r="E41" s="142">
        <f t="shared" si="11"/>
        <v>13.498233215547703</v>
      </c>
      <c r="F41" s="142">
        <f t="shared" si="11"/>
        <v>29.807692307692307</v>
      </c>
      <c r="G41" s="142">
        <f t="shared" si="11"/>
        <v>16.344463971880494</v>
      </c>
      <c r="H41" s="142">
        <f t="shared" si="11"/>
        <v>9.0296495956873315</v>
      </c>
    </row>
    <row r="42" spans="1:8">
      <c r="A42" s="394"/>
      <c r="B42" s="29" t="s">
        <v>164</v>
      </c>
      <c r="C42" s="240" t="s">
        <v>247</v>
      </c>
      <c r="D42" s="143">
        <f>D38-D37</f>
        <v>-5.2683523630707132</v>
      </c>
      <c r="E42" s="143">
        <f>E38-E37</f>
        <v>5.2683523630707185</v>
      </c>
      <c r="F42" s="143">
        <f>F38-F37</f>
        <v>1.3699398198332897</v>
      </c>
      <c r="G42" s="143">
        <f>G38-G37</f>
        <v>3.0568103073990258</v>
      </c>
      <c r="H42" s="143">
        <f>H38-H37</f>
        <v>0.84160223583840121</v>
      </c>
    </row>
    <row r="43" spans="1:8" ht="14.15" customHeight="1">
      <c r="A43" s="387" t="s">
        <v>159</v>
      </c>
      <c r="B43" s="28" t="s">
        <v>8</v>
      </c>
      <c r="C43" s="142">
        <f t="shared" ref="C43:H43" si="12">C34*100/C29</f>
        <v>11.139729555698647</v>
      </c>
      <c r="D43" s="142">
        <f t="shared" si="12"/>
        <v>-61.783439490445858</v>
      </c>
      <c r="E43" s="142">
        <f t="shared" si="12"/>
        <v>29.620661824051655</v>
      </c>
      <c r="F43" s="142">
        <f t="shared" si="12"/>
        <v>107.69230769230769</v>
      </c>
      <c r="G43" s="142">
        <f t="shared" si="12"/>
        <v>70.179948586118257</v>
      </c>
      <c r="H43" s="142">
        <f t="shared" si="12"/>
        <v>3.0573248407643314</v>
      </c>
    </row>
    <row r="44" spans="1:8">
      <c r="A44" s="388"/>
      <c r="B44" s="29" t="s">
        <v>164</v>
      </c>
      <c r="C44" s="240" t="s">
        <v>247</v>
      </c>
      <c r="D44" s="143">
        <f>D38-D36</f>
        <v>-13.266439791708791</v>
      </c>
      <c r="E44" s="143">
        <f>E38-E36</f>
        <v>13.266439791708791</v>
      </c>
      <c r="F44" s="143">
        <f>F38-F36</f>
        <v>3.6361052021318585</v>
      </c>
      <c r="G44" s="143">
        <f>G38-G36</f>
        <v>13.306283431537214</v>
      </c>
      <c r="H44" s="143">
        <f>H38-H36</f>
        <v>-3.6759488419602775</v>
      </c>
    </row>
    <row r="45" spans="1:8" ht="15" customHeight="1">
      <c r="A45" s="396"/>
      <c r="B45" s="397"/>
      <c r="C45" s="397" t="s">
        <v>31</v>
      </c>
      <c r="D45" s="397"/>
      <c r="E45" s="397"/>
      <c r="F45" s="397"/>
      <c r="G45" s="397"/>
      <c r="H45" s="398"/>
    </row>
    <row r="46" spans="1:8" ht="15" customHeight="1">
      <c r="A46" s="399"/>
      <c r="B46" s="400"/>
      <c r="C46" s="400" t="s">
        <v>5</v>
      </c>
      <c r="D46" s="400"/>
      <c r="E46" s="400"/>
      <c r="F46" s="400"/>
      <c r="G46" s="400"/>
      <c r="H46" s="401"/>
    </row>
    <row r="47" spans="1:8">
      <c r="A47" s="389">
        <v>2011</v>
      </c>
      <c r="B47" s="390"/>
      <c r="C47" s="66">
        <f>D47+E47</f>
        <v>684</v>
      </c>
      <c r="D47" s="66">
        <v>77</v>
      </c>
      <c r="E47" s="66">
        <f>SUM(F47:H47)</f>
        <v>607</v>
      </c>
      <c r="F47" s="66">
        <v>31</v>
      </c>
      <c r="G47" s="66">
        <v>273</v>
      </c>
      <c r="H47" s="66">
        <v>303</v>
      </c>
    </row>
    <row r="48" spans="1:8">
      <c r="A48" s="391">
        <v>2013</v>
      </c>
      <c r="B48" s="392"/>
      <c r="C48" s="67">
        <f>D48+E48</f>
        <v>700</v>
      </c>
      <c r="D48" s="67">
        <v>32</v>
      </c>
      <c r="E48" s="67">
        <f>SUM(F48:H48)</f>
        <v>668</v>
      </c>
      <c r="F48" s="67">
        <v>65</v>
      </c>
      <c r="G48" s="67">
        <v>314</v>
      </c>
      <c r="H48" s="67">
        <v>289</v>
      </c>
    </row>
    <row r="49" spans="1:8">
      <c r="A49" s="389">
        <v>2015</v>
      </c>
      <c r="B49" s="390"/>
      <c r="C49" s="66">
        <f>D49+E49</f>
        <v>698</v>
      </c>
      <c r="D49" s="66">
        <v>37</v>
      </c>
      <c r="E49" s="66">
        <f>SUM(F49:H49)</f>
        <v>661</v>
      </c>
      <c r="F49" s="66">
        <v>75</v>
      </c>
      <c r="G49" s="66">
        <v>332</v>
      </c>
      <c r="H49" s="66">
        <v>254</v>
      </c>
    </row>
    <row r="50" spans="1:8" ht="14.15" customHeight="1">
      <c r="A50" s="391" t="s">
        <v>161</v>
      </c>
      <c r="B50" s="392"/>
      <c r="C50" s="140">
        <f t="shared" ref="C50:H51" si="13">C48-C47</f>
        <v>16</v>
      </c>
      <c r="D50" s="140">
        <f t="shared" si="13"/>
        <v>-45</v>
      </c>
      <c r="E50" s="140">
        <f t="shared" si="13"/>
        <v>61</v>
      </c>
      <c r="F50" s="140">
        <f t="shared" si="13"/>
        <v>34</v>
      </c>
      <c r="G50" s="140">
        <f t="shared" si="13"/>
        <v>41</v>
      </c>
      <c r="H50" s="140">
        <f t="shared" si="13"/>
        <v>-14</v>
      </c>
    </row>
    <row r="51" spans="1:8">
      <c r="A51" s="389" t="s">
        <v>160</v>
      </c>
      <c r="B51" s="390"/>
      <c r="C51" s="141">
        <f t="shared" si="13"/>
        <v>-2</v>
      </c>
      <c r="D51" s="141">
        <f t="shared" si="13"/>
        <v>5</v>
      </c>
      <c r="E51" s="141">
        <f t="shared" si="13"/>
        <v>-7</v>
      </c>
      <c r="F51" s="141">
        <f t="shared" si="13"/>
        <v>10</v>
      </c>
      <c r="G51" s="141">
        <f t="shared" si="13"/>
        <v>18</v>
      </c>
      <c r="H51" s="141">
        <f t="shared" si="13"/>
        <v>-35</v>
      </c>
    </row>
    <row r="52" spans="1:8" ht="14.15" customHeight="1">
      <c r="A52" s="391" t="s">
        <v>159</v>
      </c>
      <c r="B52" s="392"/>
      <c r="C52" s="140">
        <f t="shared" ref="C52:H52" si="14">C49-C47</f>
        <v>14</v>
      </c>
      <c r="D52" s="140">
        <f t="shared" si="14"/>
        <v>-40</v>
      </c>
      <c r="E52" s="140">
        <f t="shared" si="14"/>
        <v>54</v>
      </c>
      <c r="F52" s="140">
        <f t="shared" si="14"/>
        <v>44</v>
      </c>
      <c r="G52" s="140">
        <f t="shared" si="14"/>
        <v>59</v>
      </c>
      <c r="H52" s="140">
        <f t="shared" si="14"/>
        <v>-49</v>
      </c>
    </row>
    <row r="53" spans="1:8" ht="15" customHeight="1">
      <c r="A53" s="395"/>
      <c r="B53" s="379"/>
      <c r="C53" s="395" t="s">
        <v>121</v>
      </c>
      <c r="D53" s="378"/>
      <c r="E53" s="378"/>
      <c r="F53" s="378"/>
      <c r="G53" s="378"/>
      <c r="H53" s="379"/>
    </row>
    <row r="54" spans="1:8">
      <c r="A54" s="389">
        <v>2011</v>
      </c>
      <c r="B54" s="390"/>
      <c r="C54" s="66">
        <f t="shared" ref="C54:H56" si="15">C47*100/$C47</f>
        <v>100</v>
      </c>
      <c r="D54" s="138">
        <f t="shared" si="15"/>
        <v>11.257309941520468</v>
      </c>
      <c r="E54" s="138">
        <f t="shared" si="15"/>
        <v>88.742690058479539</v>
      </c>
      <c r="F54" s="138">
        <f t="shared" si="15"/>
        <v>4.5321637426900585</v>
      </c>
      <c r="G54" s="138">
        <f t="shared" si="15"/>
        <v>39.912280701754383</v>
      </c>
      <c r="H54" s="138">
        <f t="shared" si="15"/>
        <v>44.298245614035089</v>
      </c>
    </row>
    <row r="55" spans="1:8">
      <c r="A55" s="391">
        <v>2013</v>
      </c>
      <c r="B55" s="392"/>
      <c r="C55" s="67">
        <f t="shared" si="15"/>
        <v>100</v>
      </c>
      <c r="D55" s="139">
        <f t="shared" si="15"/>
        <v>4.5714285714285712</v>
      </c>
      <c r="E55" s="139">
        <f t="shared" si="15"/>
        <v>95.428571428571431</v>
      </c>
      <c r="F55" s="139">
        <f t="shared" si="15"/>
        <v>9.2857142857142865</v>
      </c>
      <c r="G55" s="139">
        <f t="shared" si="15"/>
        <v>44.857142857142854</v>
      </c>
      <c r="H55" s="139">
        <f t="shared" si="15"/>
        <v>41.285714285714285</v>
      </c>
    </row>
    <row r="56" spans="1:8">
      <c r="A56" s="389">
        <v>2015</v>
      </c>
      <c r="B56" s="390"/>
      <c r="C56" s="66">
        <f t="shared" si="15"/>
        <v>100</v>
      </c>
      <c r="D56" s="138">
        <f t="shared" si="15"/>
        <v>5.3008595988538678</v>
      </c>
      <c r="E56" s="138">
        <f t="shared" si="15"/>
        <v>94.699140401146138</v>
      </c>
      <c r="F56" s="138">
        <f t="shared" si="15"/>
        <v>10.744985673352435</v>
      </c>
      <c r="G56" s="138">
        <f t="shared" si="15"/>
        <v>47.564469914040117</v>
      </c>
      <c r="H56" s="138">
        <f t="shared" si="15"/>
        <v>36.389684813753583</v>
      </c>
    </row>
    <row r="57" spans="1:8" ht="14.15" customHeight="1">
      <c r="A57" s="387" t="s">
        <v>161</v>
      </c>
      <c r="B57" s="28" t="s">
        <v>8</v>
      </c>
      <c r="C57" s="142">
        <f t="shared" ref="C57:H57" si="16">C50*100/C47</f>
        <v>2.3391812865497075</v>
      </c>
      <c r="D57" s="142">
        <f t="shared" si="16"/>
        <v>-58.441558441558442</v>
      </c>
      <c r="E57" s="142">
        <f t="shared" si="16"/>
        <v>10.049423393739703</v>
      </c>
      <c r="F57" s="142">
        <f t="shared" si="16"/>
        <v>109.6774193548387</v>
      </c>
      <c r="G57" s="142">
        <f t="shared" si="16"/>
        <v>15.018315018315018</v>
      </c>
      <c r="H57" s="142">
        <f t="shared" si="16"/>
        <v>-4.6204620462046204</v>
      </c>
    </row>
    <row r="58" spans="1:8">
      <c r="A58" s="388"/>
      <c r="B58" s="29" t="s">
        <v>164</v>
      </c>
      <c r="C58" s="240" t="s">
        <v>247</v>
      </c>
      <c r="D58" s="143">
        <f>D55-D54</f>
        <v>-6.6858813700918969</v>
      </c>
      <c r="E58" s="143">
        <f>E55-E54</f>
        <v>6.6858813700918915</v>
      </c>
      <c r="F58" s="143">
        <f>F55-F54</f>
        <v>4.753550543024228</v>
      </c>
      <c r="G58" s="143">
        <f>G55-G54</f>
        <v>4.9448621553884706</v>
      </c>
      <c r="H58" s="143">
        <f>H55-H54</f>
        <v>-3.0125313283208044</v>
      </c>
    </row>
    <row r="59" spans="1:8" ht="14.15" customHeight="1">
      <c r="A59" s="393" t="s">
        <v>160</v>
      </c>
      <c r="B59" s="28" t="s">
        <v>8</v>
      </c>
      <c r="C59" s="142">
        <f t="shared" ref="C59:H59" si="17">C51*100/C48</f>
        <v>-0.2857142857142857</v>
      </c>
      <c r="D59" s="142">
        <f t="shared" si="17"/>
        <v>15.625</v>
      </c>
      <c r="E59" s="142">
        <f t="shared" si="17"/>
        <v>-1.0479041916167664</v>
      </c>
      <c r="F59" s="142">
        <f t="shared" si="17"/>
        <v>15.384615384615385</v>
      </c>
      <c r="G59" s="142">
        <f t="shared" si="17"/>
        <v>5.7324840764331206</v>
      </c>
      <c r="H59" s="142">
        <f t="shared" si="17"/>
        <v>-12.110726643598616</v>
      </c>
    </row>
    <row r="60" spans="1:8">
      <c r="A60" s="394"/>
      <c r="B60" s="29" t="s">
        <v>164</v>
      </c>
      <c r="C60" s="240" t="s">
        <v>247</v>
      </c>
      <c r="D60" s="143">
        <f>D56-D55</f>
        <v>0.72943102742529664</v>
      </c>
      <c r="E60" s="143">
        <f>E56-E55</f>
        <v>-0.7294310274252922</v>
      </c>
      <c r="F60" s="143">
        <f>F56-F55</f>
        <v>1.4592713876381485</v>
      </c>
      <c r="G60" s="143">
        <f>G56-G55</f>
        <v>2.7073270568972632</v>
      </c>
      <c r="H60" s="143">
        <f>H56-H55</f>
        <v>-4.896029471960702</v>
      </c>
    </row>
    <row r="61" spans="1:8" ht="14.15" customHeight="1">
      <c r="A61" s="387" t="s">
        <v>159</v>
      </c>
      <c r="B61" s="28" t="s">
        <v>8</v>
      </c>
      <c r="C61" s="142">
        <f t="shared" ref="C61:H61" si="18">C52*100/C47</f>
        <v>2.0467836257309941</v>
      </c>
      <c r="D61" s="142">
        <f t="shared" si="18"/>
        <v>-51.948051948051948</v>
      </c>
      <c r="E61" s="142">
        <f t="shared" si="18"/>
        <v>8.8962108731466234</v>
      </c>
      <c r="F61" s="142">
        <f t="shared" si="18"/>
        <v>141.93548387096774</v>
      </c>
      <c r="G61" s="142">
        <f t="shared" si="18"/>
        <v>21.611721611721613</v>
      </c>
      <c r="H61" s="142">
        <f t="shared" si="18"/>
        <v>-16.171617161716171</v>
      </c>
    </row>
    <row r="62" spans="1:8">
      <c r="A62" s="388"/>
      <c r="B62" s="29" t="s">
        <v>164</v>
      </c>
      <c r="C62" s="240" t="s">
        <v>247</v>
      </c>
      <c r="D62" s="143">
        <f>D56-D54</f>
        <v>-5.9564503426666002</v>
      </c>
      <c r="E62" s="143">
        <f>E56-E54</f>
        <v>5.9564503426665993</v>
      </c>
      <c r="F62" s="143">
        <f>F56-F54</f>
        <v>6.2128219306623764</v>
      </c>
      <c r="G62" s="143">
        <f>G56-G54</f>
        <v>7.6521892122857338</v>
      </c>
      <c r="H62" s="143">
        <f>H56-H54</f>
        <v>-7.9085608002815064</v>
      </c>
    </row>
    <row r="63" spans="1:8" ht="14.15" customHeight="1">
      <c r="A63" s="338" t="s">
        <v>305</v>
      </c>
      <c r="B63" s="338"/>
      <c r="C63" s="338"/>
      <c r="D63" s="338"/>
      <c r="E63" s="338"/>
      <c r="F63" s="338"/>
      <c r="G63" s="338"/>
      <c r="H63" s="338"/>
    </row>
    <row r="64" spans="1:8">
      <c r="A64" s="370"/>
      <c r="B64" s="370"/>
      <c r="C64" s="370"/>
      <c r="D64" s="370"/>
      <c r="E64" s="370"/>
      <c r="F64" s="370"/>
      <c r="G64" s="370"/>
      <c r="H64" s="370"/>
    </row>
  </sheetData>
  <mergeCells count="63">
    <mergeCell ref="G7:H7"/>
    <mergeCell ref="A11:B11"/>
    <mergeCell ref="A12:B12"/>
    <mergeCell ref="D6:D8"/>
    <mergeCell ref="A5:B8"/>
    <mergeCell ref="C5:C8"/>
    <mergeCell ref="D5:H5"/>
    <mergeCell ref="E6:E8"/>
    <mergeCell ref="F6:H6"/>
    <mergeCell ref="F7:F8"/>
    <mergeCell ref="A9:B9"/>
    <mergeCell ref="C9:H9"/>
    <mergeCell ref="A10:B10"/>
    <mergeCell ref="C10:H10"/>
    <mergeCell ref="A13:B13"/>
    <mergeCell ref="A14:B14"/>
    <mergeCell ref="A15:B15"/>
    <mergeCell ref="A16:B16"/>
    <mergeCell ref="A17:B17"/>
    <mergeCell ref="C17:H17"/>
    <mergeCell ref="A18:B18"/>
    <mergeCell ref="A19:B19"/>
    <mergeCell ref="A20:B20"/>
    <mergeCell ref="A21:A22"/>
    <mergeCell ref="A23:A24"/>
    <mergeCell ref="A25:A26"/>
    <mergeCell ref="A29:B29"/>
    <mergeCell ref="A30:B30"/>
    <mergeCell ref="A27:B27"/>
    <mergeCell ref="C27:H27"/>
    <mergeCell ref="A28:B28"/>
    <mergeCell ref="C28:H28"/>
    <mergeCell ref="A31:B31"/>
    <mergeCell ref="A32:B32"/>
    <mergeCell ref="A33:B33"/>
    <mergeCell ref="A34:B34"/>
    <mergeCell ref="A35:B35"/>
    <mergeCell ref="C35:H35"/>
    <mergeCell ref="A36:B36"/>
    <mergeCell ref="A37:B37"/>
    <mergeCell ref="A38:B38"/>
    <mergeCell ref="A39:A40"/>
    <mergeCell ref="A41:A42"/>
    <mergeCell ref="A43:A44"/>
    <mergeCell ref="A47:B47"/>
    <mergeCell ref="A48:B48"/>
    <mergeCell ref="A45:B45"/>
    <mergeCell ref="C45:H45"/>
    <mergeCell ref="A46:B46"/>
    <mergeCell ref="C46:H46"/>
    <mergeCell ref="A49:B49"/>
    <mergeCell ref="A50:B50"/>
    <mergeCell ref="A51:B51"/>
    <mergeCell ref="A52:B52"/>
    <mergeCell ref="A53:B53"/>
    <mergeCell ref="C53:H53"/>
    <mergeCell ref="A63:H64"/>
    <mergeCell ref="A61:A62"/>
    <mergeCell ref="A54:B54"/>
    <mergeCell ref="A55:B55"/>
    <mergeCell ref="A56:B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I5" sqref="A5:XFD6"/>
    </sheetView>
  </sheetViews>
  <sheetFormatPr baseColWidth="10" defaultColWidth="10.81640625" defaultRowHeight="14"/>
  <cols>
    <col min="1" max="1" width="13.1796875" style="1" customWidth="1"/>
    <col min="2" max="2" width="16.26953125" style="1" customWidth="1"/>
    <col min="3" max="3" width="11.54296875" style="1" customWidth="1"/>
    <col min="4" max="4" width="17" style="1" customWidth="1"/>
    <col min="5" max="5" width="15.54296875" style="1" customWidth="1"/>
    <col min="6" max="6" width="10.81640625" style="1" customWidth="1"/>
    <col min="7" max="7" width="14.453125" style="1" customWidth="1"/>
    <col min="8" max="8" width="16.54296875" style="1" customWidth="1"/>
    <col min="9" max="16384" width="10.81640625" style="1"/>
  </cols>
  <sheetData>
    <row r="1" spans="1:8" s="15" customFormat="1" ht="20.149999999999999" customHeight="1">
      <c r="A1" s="35" t="s">
        <v>0</v>
      </c>
      <c r="B1" s="35"/>
    </row>
    <row r="2" spans="1:8" s="64" customFormat="1" ht="14.5" customHeight="1">
      <c r="A2" s="126"/>
      <c r="B2" s="126"/>
    </row>
    <row r="3" spans="1:8" s="4" customFormat="1" ht="14.5" customHeight="1">
      <c r="A3" s="54" t="s">
        <v>233</v>
      </c>
      <c r="B3" s="54"/>
    </row>
    <row r="4" spans="1:8" s="64" customFormat="1" ht="14.5" customHeight="1">
      <c r="A4" s="127"/>
      <c r="B4" s="127"/>
    </row>
    <row r="5" spans="1:8" ht="20" customHeight="1">
      <c r="A5" s="404" t="s">
        <v>57</v>
      </c>
      <c r="B5" s="405"/>
      <c r="C5" s="380" t="s">
        <v>2</v>
      </c>
      <c r="D5" s="380" t="s">
        <v>53</v>
      </c>
      <c r="E5" s="380"/>
      <c r="F5" s="380"/>
      <c r="G5" s="380"/>
      <c r="H5" s="380"/>
    </row>
    <row r="6" spans="1:8" ht="20" customHeight="1">
      <c r="A6" s="406"/>
      <c r="B6" s="407"/>
      <c r="C6" s="380"/>
      <c r="D6" s="381" t="s">
        <v>74</v>
      </c>
      <c r="E6" s="381" t="s">
        <v>163</v>
      </c>
      <c r="F6" s="384" t="s">
        <v>51</v>
      </c>
      <c r="G6" s="385"/>
      <c r="H6" s="386"/>
    </row>
    <row r="7" spans="1:8" ht="30" customHeight="1">
      <c r="A7" s="406"/>
      <c r="B7" s="407"/>
      <c r="C7" s="380"/>
      <c r="D7" s="382"/>
      <c r="E7" s="382"/>
      <c r="F7" s="381" t="s">
        <v>162</v>
      </c>
      <c r="G7" s="385" t="s">
        <v>78</v>
      </c>
      <c r="H7" s="386"/>
    </row>
    <row r="8" spans="1:8" ht="30" customHeight="1">
      <c r="A8" s="408"/>
      <c r="B8" s="409"/>
      <c r="C8" s="380"/>
      <c r="D8" s="383"/>
      <c r="E8" s="383"/>
      <c r="F8" s="383"/>
      <c r="G8" s="133" t="s">
        <v>76</v>
      </c>
      <c r="H8" s="132" t="s">
        <v>77</v>
      </c>
    </row>
    <row r="9" spans="1:8" ht="15" customHeight="1">
      <c r="A9" s="396"/>
      <c r="B9" s="397"/>
      <c r="C9" s="397" t="s">
        <v>10</v>
      </c>
      <c r="D9" s="397"/>
      <c r="E9" s="397"/>
      <c r="F9" s="397"/>
      <c r="G9" s="397"/>
      <c r="H9" s="398"/>
    </row>
    <row r="10" spans="1:8" ht="15" customHeight="1">
      <c r="A10" s="399"/>
      <c r="B10" s="400"/>
      <c r="C10" s="400" t="s">
        <v>5</v>
      </c>
      <c r="D10" s="400"/>
      <c r="E10" s="400"/>
      <c r="F10" s="400"/>
      <c r="G10" s="400"/>
      <c r="H10" s="401"/>
    </row>
    <row r="11" spans="1:8">
      <c r="A11" s="389">
        <v>2011</v>
      </c>
      <c r="B11" s="390"/>
      <c r="C11" s="66">
        <f>C29+C47</f>
        <v>4579</v>
      </c>
      <c r="D11" s="66">
        <f t="shared" ref="D11:H13" si="0">D29+D47</f>
        <v>1116</v>
      </c>
      <c r="E11" s="66">
        <f t="shared" si="0"/>
        <v>3463</v>
      </c>
      <c r="F11" s="66">
        <f t="shared" si="0"/>
        <v>298</v>
      </c>
      <c r="G11" s="66">
        <f t="shared" si="0"/>
        <v>1201</v>
      </c>
      <c r="H11" s="66">
        <f t="shared" si="0"/>
        <v>1964</v>
      </c>
    </row>
    <row r="12" spans="1:8">
      <c r="A12" s="391">
        <v>2013</v>
      </c>
      <c r="B12" s="392"/>
      <c r="C12" s="67">
        <f>C30+C48</f>
        <v>4743</v>
      </c>
      <c r="D12" s="67">
        <f t="shared" si="0"/>
        <v>785</v>
      </c>
      <c r="E12" s="67">
        <f t="shared" si="0"/>
        <v>3958</v>
      </c>
      <c r="F12" s="67">
        <f t="shared" si="0"/>
        <v>414</v>
      </c>
      <c r="G12" s="67">
        <f t="shared" si="0"/>
        <v>1644</v>
      </c>
      <c r="H12" s="67">
        <f t="shared" si="0"/>
        <v>1900</v>
      </c>
    </row>
    <row r="13" spans="1:8">
      <c r="A13" s="389">
        <v>2015</v>
      </c>
      <c r="B13" s="390"/>
      <c r="C13" s="66">
        <f>C31+C49</f>
        <v>4918</v>
      </c>
      <c r="D13" s="66">
        <f t="shared" si="0"/>
        <v>537</v>
      </c>
      <c r="E13" s="66">
        <f t="shared" si="0"/>
        <v>4381</v>
      </c>
      <c r="F13" s="66">
        <f t="shared" si="0"/>
        <v>568</v>
      </c>
      <c r="G13" s="66">
        <f t="shared" si="0"/>
        <v>1811</v>
      </c>
      <c r="H13" s="66">
        <f t="shared" si="0"/>
        <v>2002</v>
      </c>
    </row>
    <row r="14" spans="1:8" ht="14.15" customHeight="1">
      <c r="A14" s="391" t="s">
        <v>161</v>
      </c>
      <c r="B14" s="392"/>
      <c r="C14" s="140">
        <f t="shared" ref="C14:H15" si="1">C12-C11</f>
        <v>164</v>
      </c>
      <c r="D14" s="140">
        <f t="shared" si="1"/>
        <v>-331</v>
      </c>
      <c r="E14" s="140">
        <f t="shared" si="1"/>
        <v>495</v>
      </c>
      <c r="F14" s="140">
        <f t="shared" si="1"/>
        <v>116</v>
      </c>
      <c r="G14" s="140">
        <f t="shared" si="1"/>
        <v>443</v>
      </c>
      <c r="H14" s="140">
        <f t="shared" si="1"/>
        <v>-64</v>
      </c>
    </row>
    <row r="15" spans="1:8" ht="14.15" customHeight="1">
      <c r="A15" s="389" t="s">
        <v>160</v>
      </c>
      <c r="B15" s="390"/>
      <c r="C15" s="141">
        <f t="shared" si="1"/>
        <v>175</v>
      </c>
      <c r="D15" s="141">
        <f t="shared" si="1"/>
        <v>-248</v>
      </c>
      <c r="E15" s="141">
        <f t="shared" si="1"/>
        <v>423</v>
      </c>
      <c r="F15" s="141">
        <f t="shared" si="1"/>
        <v>154</v>
      </c>
      <c r="G15" s="141">
        <f t="shared" si="1"/>
        <v>167</v>
      </c>
      <c r="H15" s="141">
        <f t="shared" si="1"/>
        <v>102</v>
      </c>
    </row>
    <row r="16" spans="1:8" ht="14.15" customHeight="1">
      <c r="A16" s="391" t="s">
        <v>159</v>
      </c>
      <c r="B16" s="392"/>
      <c r="C16" s="140">
        <f t="shared" ref="C16:H16" si="2">C13-C11</f>
        <v>339</v>
      </c>
      <c r="D16" s="140">
        <f t="shared" si="2"/>
        <v>-579</v>
      </c>
      <c r="E16" s="140">
        <f t="shared" si="2"/>
        <v>918</v>
      </c>
      <c r="F16" s="140">
        <f t="shared" si="2"/>
        <v>270</v>
      </c>
      <c r="G16" s="140">
        <f t="shared" si="2"/>
        <v>610</v>
      </c>
      <c r="H16" s="140">
        <f t="shared" si="2"/>
        <v>38</v>
      </c>
    </row>
    <row r="17" spans="1:8" ht="15" customHeight="1">
      <c r="A17" s="395"/>
      <c r="B17" s="379"/>
      <c r="C17" s="395" t="s">
        <v>121</v>
      </c>
      <c r="D17" s="378"/>
      <c r="E17" s="378"/>
      <c r="F17" s="378"/>
      <c r="G17" s="378"/>
      <c r="H17" s="379"/>
    </row>
    <row r="18" spans="1:8">
      <c r="A18" s="389">
        <v>2011</v>
      </c>
      <c r="B18" s="390"/>
      <c r="C18" s="66">
        <f t="shared" ref="C18:H20" si="3">C11*100/$C11</f>
        <v>100</v>
      </c>
      <c r="D18" s="138">
        <f t="shared" si="3"/>
        <v>24.372133653636165</v>
      </c>
      <c r="E18" s="138">
        <f t="shared" si="3"/>
        <v>75.627866346363831</v>
      </c>
      <c r="F18" s="138">
        <f t="shared" si="3"/>
        <v>6.5079711727451413</v>
      </c>
      <c r="G18" s="138">
        <f t="shared" si="3"/>
        <v>26.228434155929243</v>
      </c>
      <c r="H18" s="138">
        <f t="shared" si="3"/>
        <v>42.891461017689451</v>
      </c>
    </row>
    <row r="19" spans="1:8">
      <c r="A19" s="391">
        <v>2013</v>
      </c>
      <c r="B19" s="392"/>
      <c r="C19" s="67">
        <f t="shared" si="3"/>
        <v>100</v>
      </c>
      <c r="D19" s="139">
        <f t="shared" si="3"/>
        <v>16.550706304026988</v>
      </c>
      <c r="E19" s="139">
        <f t="shared" si="3"/>
        <v>83.449293695973012</v>
      </c>
      <c r="F19" s="139">
        <f t="shared" si="3"/>
        <v>8.7286527514231498</v>
      </c>
      <c r="G19" s="139">
        <f t="shared" si="3"/>
        <v>34.661606578115119</v>
      </c>
      <c r="H19" s="139">
        <f t="shared" si="3"/>
        <v>40.059034366434744</v>
      </c>
    </row>
    <row r="20" spans="1:8">
      <c r="A20" s="389">
        <v>2015</v>
      </c>
      <c r="B20" s="390"/>
      <c r="C20" s="66">
        <f t="shared" si="3"/>
        <v>100</v>
      </c>
      <c r="D20" s="138">
        <f t="shared" si="3"/>
        <v>10.919072793818625</v>
      </c>
      <c r="E20" s="138">
        <f t="shared" si="3"/>
        <v>89.080927206181372</v>
      </c>
      <c r="F20" s="138">
        <f t="shared" si="3"/>
        <v>11.549410329402196</v>
      </c>
      <c r="G20" s="138">
        <f t="shared" si="3"/>
        <v>36.823912159414398</v>
      </c>
      <c r="H20" s="138">
        <f t="shared" si="3"/>
        <v>40.707604717364781</v>
      </c>
    </row>
    <row r="21" spans="1:8">
      <c r="A21" s="387" t="s">
        <v>161</v>
      </c>
      <c r="B21" s="28" t="s">
        <v>8</v>
      </c>
      <c r="C21" s="142">
        <f t="shared" ref="C21:H21" si="4">C14*100/C11</f>
        <v>3.5815680279537019</v>
      </c>
      <c r="D21" s="142">
        <f t="shared" si="4"/>
        <v>-29.659498207885303</v>
      </c>
      <c r="E21" s="142">
        <f t="shared" si="4"/>
        <v>14.293964770430263</v>
      </c>
      <c r="F21" s="142">
        <f t="shared" si="4"/>
        <v>38.926174496644293</v>
      </c>
      <c r="G21" s="142">
        <f t="shared" si="4"/>
        <v>36.885928393005827</v>
      </c>
      <c r="H21" s="142">
        <f t="shared" si="4"/>
        <v>-3.258655804480652</v>
      </c>
    </row>
    <row r="22" spans="1:8">
      <c r="A22" s="388"/>
      <c r="B22" s="29" t="s">
        <v>164</v>
      </c>
      <c r="C22" s="240" t="s">
        <v>247</v>
      </c>
      <c r="D22" s="143">
        <f>D19-D18</f>
        <v>-7.8214273496091771</v>
      </c>
      <c r="E22" s="143">
        <f>E19-E18</f>
        <v>7.8214273496091806</v>
      </c>
      <c r="F22" s="143">
        <f>F19-F18</f>
        <v>2.2206815786780085</v>
      </c>
      <c r="G22" s="143">
        <f>G19-G18</f>
        <v>8.4331724221858764</v>
      </c>
      <c r="H22" s="143">
        <f>H19-H18</f>
        <v>-2.8324266512547069</v>
      </c>
    </row>
    <row r="23" spans="1:8" ht="14.15" customHeight="1">
      <c r="A23" s="393" t="s">
        <v>160</v>
      </c>
      <c r="B23" s="28" t="s">
        <v>8</v>
      </c>
      <c r="C23" s="142">
        <f t="shared" ref="C23:H23" si="5">C15*100/C12</f>
        <v>3.6896479021716213</v>
      </c>
      <c r="D23" s="142">
        <f t="shared" si="5"/>
        <v>-31.592356687898089</v>
      </c>
      <c r="E23" s="142">
        <f t="shared" si="5"/>
        <v>10.68721576553815</v>
      </c>
      <c r="F23" s="142">
        <f t="shared" si="5"/>
        <v>37.19806763285024</v>
      </c>
      <c r="G23" s="142">
        <f t="shared" si="5"/>
        <v>10.158150851581508</v>
      </c>
      <c r="H23" s="142">
        <f t="shared" si="5"/>
        <v>5.3684210526315788</v>
      </c>
    </row>
    <row r="24" spans="1:8">
      <c r="A24" s="394"/>
      <c r="B24" s="29" t="s">
        <v>164</v>
      </c>
      <c r="C24" s="240" t="s">
        <v>247</v>
      </c>
      <c r="D24" s="143">
        <f>D20-D19</f>
        <v>-5.6316335102083634</v>
      </c>
      <c r="E24" s="143">
        <f>E20-E19</f>
        <v>5.6316335102083599</v>
      </c>
      <c r="F24" s="143">
        <f>F20-F19</f>
        <v>2.8207575779790464</v>
      </c>
      <c r="G24" s="143">
        <f>G20-G19</f>
        <v>2.1623055812992789</v>
      </c>
      <c r="H24" s="143">
        <f>H20-H19</f>
        <v>0.64857035093003645</v>
      </c>
    </row>
    <row r="25" spans="1:8">
      <c r="A25" s="387" t="s">
        <v>159</v>
      </c>
      <c r="B25" s="28" t="s">
        <v>8</v>
      </c>
      <c r="C25" s="142">
        <f t="shared" ref="C25:H25" si="6">C16*100/C11</f>
        <v>7.4033631797335664</v>
      </c>
      <c r="D25" s="142">
        <f t="shared" si="6"/>
        <v>-51.881720430107528</v>
      </c>
      <c r="E25" s="142">
        <f t="shared" si="6"/>
        <v>26.508807392434306</v>
      </c>
      <c r="F25" s="142">
        <f t="shared" si="6"/>
        <v>90.604026845637577</v>
      </c>
      <c r="G25" s="142">
        <f t="shared" si="6"/>
        <v>50.791007493755203</v>
      </c>
      <c r="H25" s="142">
        <f t="shared" si="6"/>
        <v>1.934826883910387</v>
      </c>
    </row>
    <row r="26" spans="1:8">
      <c r="A26" s="388"/>
      <c r="B26" s="29" t="s">
        <v>164</v>
      </c>
      <c r="C26" s="240" t="s">
        <v>247</v>
      </c>
      <c r="D26" s="143">
        <f>D20-D18</f>
        <v>-13.453060859817541</v>
      </c>
      <c r="E26" s="143">
        <f>E20-E18</f>
        <v>13.453060859817541</v>
      </c>
      <c r="F26" s="143">
        <f>F20-F18</f>
        <v>5.0414391566570549</v>
      </c>
      <c r="G26" s="143">
        <f>G20-G18</f>
        <v>10.595478003485155</v>
      </c>
      <c r="H26" s="143">
        <f>H20-H18</f>
        <v>-2.1838563003246705</v>
      </c>
    </row>
    <row r="27" spans="1:8" ht="15" customHeight="1">
      <c r="A27" s="396"/>
      <c r="B27" s="397"/>
      <c r="C27" s="397" t="s">
        <v>30</v>
      </c>
      <c r="D27" s="397"/>
      <c r="E27" s="397"/>
      <c r="F27" s="397"/>
      <c r="G27" s="397"/>
      <c r="H27" s="398"/>
    </row>
    <row r="28" spans="1:8" ht="15" customHeight="1">
      <c r="A28" s="399"/>
      <c r="B28" s="400"/>
      <c r="C28" s="400" t="s">
        <v>5</v>
      </c>
      <c r="D28" s="400"/>
      <c r="E28" s="400"/>
      <c r="F28" s="400"/>
      <c r="G28" s="400"/>
      <c r="H28" s="401"/>
    </row>
    <row r="29" spans="1:8">
      <c r="A29" s="389">
        <v>2011</v>
      </c>
      <c r="B29" s="390"/>
      <c r="C29" s="66">
        <f>D29+E29</f>
        <v>2837</v>
      </c>
      <c r="D29" s="66">
        <v>881</v>
      </c>
      <c r="E29" s="66">
        <f>SUM(F29:H29)</f>
        <v>1956</v>
      </c>
      <c r="F29" s="66">
        <v>122</v>
      </c>
      <c r="G29" s="66">
        <v>558</v>
      </c>
      <c r="H29" s="66">
        <v>1276</v>
      </c>
    </row>
    <row r="30" spans="1:8">
      <c r="A30" s="391">
        <v>2013</v>
      </c>
      <c r="B30" s="392"/>
      <c r="C30" s="67">
        <f>D30+E30</f>
        <v>2927</v>
      </c>
      <c r="D30" s="67">
        <v>614</v>
      </c>
      <c r="E30" s="67">
        <f>SUM(F30:H30)</f>
        <v>2313</v>
      </c>
      <c r="F30" s="67">
        <v>172</v>
      </c>
      <c r="G30" s="67">
        <v>858</v>
      </c>
      <c r="H30" s="67">
        <v>1283</v>
      </c>
    </row>
    <row r="31" spans="1:8">
      <c r="A31" s="389">
        <v>2015</v>
      </c>
      <c r="B31" s="390"/>
      <c r="C31" s="66">
        <f>D31+E31</f>
        <v>3063</v>
      </c>
      <c r="D31" s="66">
        <v>418</v>
      </c>
      <c r="E31" s="66">
        <f>SUM(F31:H31)</f>
        <v>2645</v>
      </c>
      <c r="F31" s="66">
        <v>250</v>
      </c>
      <c r="G31" s="66">
        <v>989</v>
      </c>
      <c r="H31" s="66">
        <v>1406</v>
      </c>
    </row>
    <row r="32" spans="1:8" ht="14.15" customHeight="1">
      <c r="A32" s="391" t="s">
        <v>161</v>
      </c>
      <c r="B32" s="392"/>
      <c r="C32" s="140">
        <f t="shared" ref="C32:H33" si="7">C30-C29</f>
        <v>90</v>
      </c>
      <c r="D32" s="140">
        <f t="shared" si="7"/>
        <v>-267</v>
      </c>
      <c r="E32" s="140">
        <f t="shared" si="7"/>
        <v>357</v>
      </c>
      <c r="F32" s="140">
        <f t="shared" si="7"/>
        <v>50</v>
      </c>
      <c r="G32" s="140">
        <f t="shared" si="7"/>
        <v>300</v>
      </c>
      <c r="H32" s="140">
        <f t="shared" si="7"/>
        <v>7</v>
      </c>
    </row>
    <row r="33" spans="1:8">
      <c r="A33" s="389" t="s">
        <v>160</v>
      </c>
      <c r="B33" s="390"/>
      <c r="C33" s="141">
        <f t="shared" si="7"/>
        <v>136</v>
      </c>
      <c r="D33" s="141">
        <f t="shared" si="7"/>
        <v>-196</v>
      </c>
      <c r="E33" s="141">
        <f t="shared" si="7"/>
        <v>332</v>
      </c>
      <c r="F33" s="141">
        <f t="shared" si="7"/>
        <v>78</v>
      </c>
      <c r="G33" s="141">
        <f t="shared" si="7"/>
        <v>131</v>
      </c>
      <c r="H33" s="141">
        <f t="shared" si="7"/>
        <v>123</v>
      </c>
    </row>
    <row r="34" spans="1:8" ht="14.15" customHeight="1">
      <c r="A34" s="391" t="s">
        <v>159</v>
      </c>
      <c r="B34" s="392"/>
      <c r="C34" s="140">
        <f t="shared" ref="C34:H34" si="8">C31-C29</f>
        <v>226</v>
      </c>
      <c r="D34" s="140">
        <f t="shared" si="8"/>
        <v>-463</v>
      </c>
      <c r="E34" s="140">
        <f t="shared" si="8"/>
        <v>689</v>
      </c>
      <c r="F34" s="140">
        <f t="shared" si="8"/>
        <v>128</v>
      </c>
      <c r="G34" s="140">
        <f t="shared" si="8"/>
        <v>431</v>
      </c>
      <c r="H34" s="140">
        <f t="shared" si="8"/>
        <v>130</v>
      </c>
    </row>
    <row r="35" spans="1:8" ht="15" customHeight="1">
      <c r="A35" s="395"/>
      <c r="B35" s="379"/>
      <c r="C35" s="395" t="s">
        <v>121</v>
      </c>
      <c r="D35" s="378"/>
      <c r="E35" s="378"/>
      <c r="F35" s="378"/>
      <c r="G35" s="378"/>
      <c r="H35" s="379"/>
    </row>
    <row r="36" spans="1:8">
      <c r="A36" s="389">
        <v>2011</v>
      </c>
      <c r="B36" s="390"/>
      <c r="C36" s="66">
        <f t="shared" ref="C36:H38" si="9">C29*100/$C29</f>
        <v>100</v>
      </c>
      <c r="D36" s="138">
        <f t="shared" si="9"/>
        <v>31.053930207966161</v>
      </c>
      <c r="E36" s="138">
        <f t="shared" si="9"/>
        <v>68.946069792033839</v>
      </c>
      <c r="F36" s="138">
        <f t="shared" si="9"/>
        <v>4.300317236517448</v>
      </c>
      <c r="G36" s="138">
        <f t="shared" si="9"/>
        <v>19.668664081776523</v>
      </c>
      <c r="H36" s="138">
        <f t="shared" si="9"/>
        <v>44.977088473739869</v>
      </c>
    </row>
    <row r="37" spans="1:8">
      <c r="A37" s="391">
        <v>2013</v>
      </c>
      <c r="B37" s="392"/>
      <c r="C37" s="67">
        <f t="shared" si="9"/>
        <v>100</v>
      </c>
      <c r="D37" s="139">
        <f t="shared" si="9"/>
        <v>20.977109668602665</v>
      </c>
      <c r="E37" s="139">
        <f t="shared" si="9"/>
        <v>79.022890331397335</v>
      </c>
      <c r="F37" s="139">
        <f t="shared" si="9"/>
        <v>5.8763238811069352</v>
      </c>
      <c r="G37" s="139">
        <f t="shared" si="9"/>
        <v>29.313290058079946</v>
      </c>
      <c r="H37" s="139">
        <f t="shared" si="9"/>
        <v>43.833276392210458</v>
      </c>
    </row>
    <row r="38" spans="1:8">
      <c r="A38" s="389">
        <v>2015</v>
      </c>
      <c r="B38" s="390"/>
      <c r="C38" s="66">
        <f t="shared" si="9"/>
        <v>100</v>
      </c>
      <c r="D38" s="138">
        <f t="shared" si="9"/>
        <v>13.646751550767222</v>
      </c>
      <c r="E38" s="138">
        <f t="shared" si="9"/>
        <v>86.35324844923278</v>
      </c>
      <c r="F38" s="138">
        <f t="shared" si="9"/>
        <v>8.161932745674175</v>
      </c>
      <c r="G38" s="138">
        <f t="shared" si="9"/>
        <v>32.288605941887042</v>
      </c>
      <c r="H38" s="138">
        <f t="shared" si="9"/>
        <v>45.902709761671566</v>
      </c>
    </row>
    <row r="39" spans="1:8" ht="14.15" customHeight="1">
      <c r="A39" s="387" t="s">
        <v>161</v>
      </c>
      <c r="B39" s="28" t="s">
        <v>8</v>
      </c>
      <c r="C39" s="142">
        <f t="shared" ref="C39:H39" si="10">C32*100/C29</f>
        <v>3.1723651744800847</v>
      </c>
      <c r="D39" s="142">
        <f t="shared" si="10"/>
        <v>-30.306469920544835</v>
      </c>
      <c r="E39" s="142">
        <f t="shared" si="10"/>
        <v>18.25153374233129</v>
      </c>
      <c r="F39" s="142">
        <f t="shared" si="10"/>
        <v>40.983606557377051</v>
      </c>
      <c r="G39" s="142">
        <f t="shared" si="10"/>
        <v>53.763440860215056</v>
      </c>
      <c r="H39" s="142">
        <f t="shared" si="10"/>
        <v>0.54858934169278994</v>
      </c>
    </row>
    <row r="40" spans="1:8">
      <c r="A40" s="388"/>
      <c r="B40" s="29" t="s">
        <v>164</v>
      </c>
      <c r="C40" s="240" t="s">
        <v>247</v>
      </c>
      <c r="D40" s="143">
        <f>D37-D36</f>
        <v>-10.076820539363496</v>
      </c>
      <c r="E40" s="143">
        <f>E37-E36</f>
        <v>10.076820539363496</v>
      </c>
      <c r="F40" s="143">
        <f>F37-F36</f>
        <v>1.5760066445894871</v>
      </c>
      <c r="G40" s="143">
        <f>G37-G36</f>
        <v>9.6446259763034234</v>
      </c>
      <c r="H40" s="143">
        <f>H37-H36</f>
        <v>-1.1438120815294113</v>
      </c>
    </row>
    <row r="41" spans="1:8" ht="14.15" customHeight="1">
      <c r="A41" s="393" t="s">
        <v>160</v>
      </c>
      <c r="B41" s="28" t="s">
        <v>8</v>
      </c>
      <c r="C41" s="142">
        <f t="shared" ref="C41:H41" si="11">C33*100/C30</f>
        <v>4.6463956269217626</v>
      </c>
      <c r="D41" s="142">
        <f t="shared" si="11"/>
        <v>-31.921824104234528</v>
      </c>
      <c r="E41" s="142">
        <f t="shared" si="11"/>
        <v>14.353653264159101</v>
      </c>
      <c r="F41" s="142">
        <f t="shared" si="11"/>
        <v>45.348837209302324</v>
      </c>
      <c r="G41" s="142">
        <f t="shared" si="11"/>
        <v>15.268065268065268</v>
      </c>
      <c r="H41" s="142">
        <f t="shared" si="11"/>
        <v>9.586905689789555</v>
      </c>
    </row>
    <row r="42" spans="1:8">
      <c r="A42" s="394"/>
      <c r="B42" s="29" t="s">
        <v>164</v>
      </c>
      <c r="C42" s="240" t="s">
        <v>247</v>
      </c>
      <c r="D42" s="143">
        <f>D38-D37</f>
        <v>-7.3303581178354431</v>
      </c>
      <c r="E42" s="143">
        <f>E38-E37</f>
        <v>7.3303581178354449</v>
      </c>
      <c r="F42" s="143">
        <f>F38-F37</f>
        <v>2.2856088645672399</v>
      </c>
      <c r="G42" s="143">
        <f>G38-G37</f>
        <v>2.9753158838070952</v>
      </c>
      <c r="H42" s="143">
        <f>H38-H37</f>
        <v>2.0694333694611089</v>
      </c>
    </row>
    <row r="43" spans="1:8" ht="14.15" customHeight="1">
      <c r="A43" s="387" t="s">
        <v>159</v>
      </c>
      <c r="B43" s="28" t="s">
        <v>8</v>
      </c>
      <c r="C43" s="142">
        <f t="shared" ref="C43:H43" si="12">C34*100/C29</f>
        <v>7.9661614381388794</v>
      </c>
      <c r="D43" s="142">
        <f t="shared" si="12"/>
        <v>-52.553916004540298</v>
      </c>
      <c r="E43" s="142">
        <f t="shared" si="12"/>
        <v>35.22494887525562</v>
      </c>
      <c r="F43" s="142">
        <f t="shared" si="12"/>
        <v>104.91803278688525</v>
      </c>
      <c r="G43" s="142">
        <f t="shared" si="12"/>
        <v>77.240143369175627</v>
      </c>
      <c r="H43" s="142">
        <f t="shared" si="12"/>
        <v>10.18808777429467</v>
      </c>
    </row>
    <row r="44" spans="1:8">
      <c r="A44" s="388"/>
      <c r="B44" s="29" t="s">
        <v>164</v>
      </c>
      <c r="C44" s="240" t="s">
        <v>247</v>
      </c>
      <c r="D44" s="143">
        <f>D38-D36</f>
        <v>-17.407178657198941</v>
      </c>
      <c r="E44" s="143">
        <f>E38-E36</f>
        <v>17.407178657198941</v>
      </c>
      <c r="F44" s="143">
        <f>F38-F36</f>
        <v>3.861615509156727</v>
      </c>
      <c r="G44" s="143">
        <f>G38-G36</f>
        <v>12.619941860110519</v>
      </c>
      <c r="H44" s="143">
        <f>H38-H36</f>
        <v>0.92562128793169762</v>
      </c>
    </row>
    <row r="45" spans="1:8" ht="15" customHeight="1">
      <c r="A45" s="396"/>
      <c r="B45" s="397"/>
      <c r="C45" s="397" t="s">
        <v>31</v>
      </c>
      <c r="D45" s="397"/>
      <c r="E45" s="397"/>
      <c r="F45" s="397"/>
      <c r="G45" s="397"/>
      <c r="H45" s="398"/>
    </row>
    <row r="46" spans="1:8" ht="15" customHeight="1">
      <c r="A46" s="399"/>
      <c r="B46" s="400"/>
      <c r="C46" s="400" t="s">
        <v>5</v>
      </c>
      <c r="D46" s="400"/>
      <c r="E46" s="400"/>
      <c r="F46" s="400"/>
      <c r="G46" s="400"/>
      <c r="H46" s="401"/>
    </row>
    <row r="47" spans="1:8">
      <c r="A47" s="389">
        <v>2011</v>
      </c>
      <c r="B47" s="390"/>
      <c r="C47" s="66">
        <f>D47+E47</f>
        <v>1742</v>
      </c>
      <c r="D47" s="66">
        <v>235</v>
      </c>
      <c r="E47" s="66">
        <f>SUM(F47:H47)</f>
        <v>1507</v>
      </c>
      <c r="F47" s="66">
        <v>176</v>
      </c>
      <c r="G47" s="66">
        <v>643</v>
      </c>
      <c r="H47" s="66">
        <v>688</v>
      </c>
    </row>
    <row r="48" spans="1:8">
      <c r="A48" s="391">
        <v>2013</v>
      </c>
      <c r="B48" s="392"/>
      <c r="C48" s="67">
        <f>D48+E48</f>
        <v>1816</v>
      </c>
      <c r="D48" s="67">
        <v>171</v>
      </c>
      <c r="E48" s="67">
        <f>SUM(F48:H48)</f>
        <v>1645</v>
      </c>
      <c r="F48" s="67">
        <v>242</v>
      </c>
      <c r="G48" s="67">
        <v>786</v>
      </c>
      <c r="H48" s="67">
        <v>617</v>
      </c>
    </row>
    <row r="49" spans="1:8">
      <c r="A49" s="389">
        <v>2015</v>
      </c>
      <c r="B49" s="390"/>
      <c r="C49" s="66">
        <f>D49+E49</f>
        <v>1855</v>
      </c>
      <c r="D49" s="66">
        <v>119</v>
      </c>
      <c r="E49" s="66">
        <f>SUM(F49:H49)</f>
        <v>1736</v>
      </c>
      <c r="F49" s="66">
        <v>318</v>
      </c>
      <c r="G49" s="66">
        <v>822</v>
      </c>
      <c r="H49" s="66">
        <v>596</v>
      </c>
    </row>
    <row r="50" spans="1:8" ht="14.15" customHeight="1">
      <c r="A50" s="391" t="s">
        <v>161</v>
      </c>
      <c r="B50" s="392"/>
      <c r="C50" s="140">
        <f t="shared" ref="C50:H51" si="13">C48-C47</f>
        <v>74</v>
      </c>
      <c r="D50" s="140">
        <f t="shared" si="13"/>
        <v>-64</v>
      </c>
      <c r="E50" s="140">
        <f t="shared" si="13"/>
        <v>138</v>
      </c>
      <c r="F50" s="140">
        <f t="shared" si="13"/>
        <v>66</v>
      </c>
      <c r="G50" s="140">
        <f t="shared" si="13"/>
        <v>143</v>
      </c>
      <c r="H50" s="140">
        <f t="shared" si="13"/>
        <v>-71</v>
      </c>
    </row>
    <row r="51" spans="1:8">
      <c r="A51" s="389" t="s">
        <v>160</v>
      </c>
      <c r="B51" s="390"/>
      <c r="C51" s="141">
        <f t="shared" si="13"/>
        <v>39</v>
      </c>
      <c r="D51" s="141">
        <f t="shared" si="13"/>
        <v>-52</v>
      </c>
      <c r="E51" s="141">
        <f t="shared" si="13"/>
        <v>91</v>
      </c>
      <c r="F51" s="141">
        <f t="shared" si="13"/>
        <v>76</v>
      </c>
      <c r="G51" s="141">
        <f t="shared" si="13"/>
        <v>36</v>
      </c>
      <c r="H51" s="141">
        <f t="shared" si="13"/>
        <v>-21</v>
      </c>
    </row>
    <row r="52" spans="1:8" ht="14.15" customHeight="1">
      <c r="A52" s="391" t="s">
        <v>159</v>
      </c>
      <c r="B52" s="392"/>
      <c r="C52" s="140">
        <f t="shared" ref="C52:H52" si="14">C49-C47</f>
        <v>113</v>
      </c>
      <c r="D52" s="140">
        <f t="shared" si="14"/>
        <v>-116</v>
      </c>
      <c r="E52" s="140">
        <f t="shared" si="14"/>
        <v>229</v>
      </c>
      <c r="F52" s="140">
        <f t="shared" si="14"/>
        <v>142</v>
      </c>
      <c r="G52" s="140">
        <f t="shared" si="14"/>
        <v>179</v>
      </c>
      <c r="H52" s="140">
        <f t="shared" si="14"/>
        <v>-92</v>
      </c>
    </row>
    <row r="53" spans="1:8" ht="15" customHeight="1">
      <c r="A53" s="395"/>
      <c r="B53" s="379"/>
      <c r="C53" s="395" t="s">
        <v>121</v>
      </c>
      <c r="D53" s="378"/>
      <c r="E53" s="378"/>
      <c r="F53" s="378"/>
      <c r="G53" s="378"/>
      <c r="H53" s="379"/>
    </row>
    <row r="54" spans="1:8">
      <c r="A54" s="389">
        <v>2011</v>
      </c>
      <c r="B54" s="390"/>
      <c r="C54" s="66">
        <f t="shared" ref="C54:H56" si="15">C47*100/$C47</f>
        <v>100</v>
      </c>
      <c r="D54" s="138">
        <f t="shared" si="15"/>
        <v>13.4902411021814</v>
      </c>
      <c r="E54" s="138">
        <f t="shared" si="15"/>
        <v>86.5097588978186</v>
      </c>
      <c r="F54" s="138">
        <f t="shared" si="15"/>
        <v>10.103329506314582</v>
      </c>
      <c r="G54" s="138">
        <f t="shared" si="15"/>
        <v>36.911595866819745</v>
      </c>
      <c r="H54" s="138">
        <f t="shared" si="15"/>
        <v>39.494833524684267</v>
      </c>
    </row>
    <row r="55" spans="1:8">
      <c r="A55" s="391">
        <v>2013</v>
      </c>
      <c r="B55" s="392"/>
      <c r="C55" s="67">
        <f t="shared" si="15"/>
        <v>100</v>
      </c>
      <c r="D55" s="139">
        <f t="shared" si="15"/>
        <v>9.4162995594713657</v>
      </c>
      <c r="E55" s="139">
        <f t="shared" si="15"/>
        <v>90.583700440528631</v>
      </c>
      <c r="F55" s="139">
        <f t="shared" si="15"/>
        <v>13.325991189427313</v>
      </c>
      <c r="G55" s="139">
        <f t="shared" si="15"/>
        <v>43.281938325991192</v>
      </c>
      <c r="H55" s="139">
        <f t="shared" si="15"/>
        <v>33.975770925110133</v>
      </c>
    </row>
    <row r="56" spans="1:8">
      <c r="A56" s="389">
        <v>2015</v>
      </c>
      <c r="B56" s="390"/>
      <c r="C56" s="66">
        <f t="shared" si="15"/>
        <v>100</v>
      </c>
      <c r="D56" s="138">
        <f t="shared" si="15"/>
        <v>6.4150943396226419</v>
      </c>
      <c r="E56" s="138">
        <f t="shared" si="15"/>
        <v>93.584905660377359</v>
      </c>
      <c r="F56" s="138">
        <f t="shared" si="15"/>
        <v>17.142857142857142</v>
      </c>
      <c r="G56" s="138">
        <f t="shared" si="15"/>
        <v>44.312668463611857</v>
      </c>
      <c r="H56" s="138">
        <f t="shared" si="15"/>
        <v>32.129380053908356</v>
      </c>
    </row>
    <row r="57" spans="1:8" ht="14.15" customHeight="1">
      <c r="A57" s="387" t="s">
        <v>161</v>
      </c>
      <c r="B57" s="28" t="s">
        <v>8</v>
      </c>
      <c r="C57" s="142">
        <f t="shared" ref="C57:H57" si="16">C50*100/C47</f>
        <v>4.2479908151549939</v>
      </c>
      <c r="D57" s="142">
        <f t="shared" si="16"/>
        <v>-27.23404255319149</v>
      </c>
      <c r="E57" s="142">
        <f t="shared" si="16"/>
        <v>9.1572660915726605</v>
      </c>
      <c r="F57" s="142">
        <f t="shared" si="16"/>
        <v>37.5</v>
      </c>
      <c r="G57" s="142">
        <f t="shared" si="16"/>
        <v>22.239502332814929</v>
      </c>
      <c r="H57" s="142">
        <f t="shared" si="16"/>
        <v>-10.319767441860465</v>
      </c>
    </row>
    <row r="58" spans="1:8">
      <c r="A58" s="388"/>
      <c r="B58" s="29" t="s">
        <v>164</v>
      </c>
      <c r="C58" s="240" t="s">
        <v>247</v>
      </c>
      <c r="D58" s="143">
        <f>D55-D54</f>
        <v>-4.0739415427100347</v>
      </c>
      <c r="E58" s="143">
        <f>E55-E54</f>
        <v>4.0739415427100312</v>
      </c>
      <c r="F58" s="143">
        <f>F55-F54</f>
        <v>3.2226616831127313</v>
      </c>
      <c r="G58" s="143">
        <f>G55-G54</f>
        <v>6.3703424591714466</v>
      </c>
      <c r="H58" s="143">
        <f>H55-H54</f>
        <v>-5.5190625995741343</v>
      </c>
    </row>
    <row r="59" spans="1:8" ht="14.15" customHeight="1">
      <c r="A59" s="393" t="s">
        <v>160</v>
      </c>
      <c r="B59" s="28" t="s">
        <v>8</v>
      </c>
      <c r="C59" s="142">
        <f t="shared" ref="C59:H59" si="17">C51*100/C48</f>
        <v>2.1475770925110131</v>
      </c>
      <c r="D59" s="142">
        <f t="shared" si="17"/>
        <v>-30.4093567251462</v>
      </c>
      <c r="E59" s="142">
        <f t="shared" si="17"/>
        <v>5.5319148936170217</v>
      </c>
      <c r="F59" s="142">
        <f t="shared" si="17"/>
        <v>31.404958677685951</v>
      </c>
      <c r="G59" s="142">
        <f t="shared" si="17"/>
        <v>4.5801526717557248</v>
      </c>
      <c r="H59" s="142">
        <f t="shared" si="17"/>
        <v>-3.4035656401944894</v>
      </c>
    </row>
    <row r="60" spans="1:8">
      <c r="A60" s="394"/>
      <c r="B60" s="29" t="s">
        <v>164</v>
      </c>
      <c r="C60" s="240" t="s">
        <v>247</v>
      </c>
      <c r="D60" s="143">
        <f>D56-D55</f>
        <v>-3.0012052198487238</v>
      </c>
      <c r="E60" s="143">
        <f>E56-E55</f>
        <v>3.0012052198487282</v>
      </c>
      <c r="F60" s="143">
        <f>F56-F55</f>
        <v>3.8168659534298293</v>
      </c>
      <c r="G60" s="143">
        <f>G56-G55</f>
        <v>1.0307301376206652</v>
      </c>
      <c r="H60" s="143">
        <f>H56-H55</f>
        <v>-1.8463908712017769</v>
      </c>
    </row>
    <row r="61" spans="1:8" ht="14.15" customHeight="1">
      <c r="A61" s="387" t="s">
        <v>159</v>
      </c>
      <c r="B61" s="28" t="s">
        <v>8</v>
      </c>
      <c r="C61" s="142">
        <f t="shared" ref="C61:H61" si="18">C52*100/C47</f>
        <v>6.4867967853042483</v>
      </c>
      <c r="D61" s="142">
        <f t="shared" si="18"/>
        <v>-49.361702127659576</v>
      </c>
      <c r="E61" s="142">
        <f t="shared" si="18"/>
        <v>15.195753151957531</v>
      </c>
      <c r="F61" s="142">
        <f t="shared" si="18"/>
        <v>80.681818181818187</v>
      </c>
      <c r="G61" s="142">
        <f t="shared" si="18"/>
        <v>27.838258164852256</v>
      </c>
      <c r="H61" s="142">
        <f t="shared" si="18"/>
        <v>-13.372093023255815</v>
      </c>
    </row>
    <row r="62" spans="1:8">
      <c r="A62" s="388"/>
      <c r="B62" s="29" t="s">
        <v>164</v>
      </c>
      <c r="C62" s="240" t="s">
        <v>247</v>
      </c>
      <c r="D62" s="143">
        <f>D56-D54</f>
        <v>-7.0751467625587585</v>
      </c>
      <c r="E62" s="143">
        <f>E56-E54</f>
        <v>7.0751467625587594</v>
      </c>
      <c r="F62" s="143">
        <f>F56-F54</f>
        <v>7.0395276365425605</v>
      </c>
      <c r="G62" s="143">
        <f>G56-G54</f>
        <v>7.4010725967921118</v>
      </c>
      <c r="H62" s="143">
        <f>H56-H54</f>
        <v>-7.3654534707759112</v>
      </c>
    </row>
    <row r="63" spans="1:8" ht="14.15" customHeight="1">
      <c r="A63" s="338" t="s">
        <v>305</v>
      </c>
      <c r="B63" s="338"/>
      <c r="C63" s="338"/>
      <c r="D63" s="338"/>
      <c r="E63" s="338"/>
      <c r="F63" s="338"/>
      <c r="G63" s="338"/>
      <c r="H63" s="338"/>
    </row>
    <row r="64" spans="1:8">
      <c r="A64" s="370"/>
      <c r="B64" s="370"/>
      <c r="C64" s="370"/>
      <c r="D64" s="370"/>
      <c r="E64" s="370"/>
      <c r="F64" s="370"/>
      <c r="G64" s="370"/>
      <c r="H64" s="370"/>
    </row>
  </sheetData>
  <mergeCells count="63">
    <mergeCell ref="G7:H7"/>
    <mergeCell ref="A11:B11"/>
    <mergeCell ref="A12:B12"/>
    <mergeCell ref="D6:D8"/>
    <mergeCell ref="A5:B8"/>
    <mergeCell ref="C5:C8"/>
    <mergeCell ref="D5:H5"/>
    <mergeCell ref="E6:E8"/>
    <mergeCell ref="F6:H6"/>
    <mergeCell ref="F7:F8"/>
    <mergeCell ref="A9:B9"/>
    <mergeCell ref="C9:H9"/>
    <mergeCell ref="A10:B10"/>
    <mergeCell ref="C10:H10"/>
    <mergeCell ref="A13:B13"/>
    <mergeCell ref="A14:B14"/>
    <mergeCell ref="A15:B15"/>
    <mergeCell ref="A16:B16"/>
    <mergeCell ref="A17:B17"/>
    <mergeCell ref="C17:H17"/>
    <mergeCell ref="A18:B18"/>
    <mergeCell ref="A19:B19"/>
    <mergeCell ref="A20:B20"/>
    <mergeCell ref="A21:A22"/>
    <mergeCell ref="A23:A24"/>
    <mergeCell ref="A25:A26"/>
    <mergeCell ref="A29:B29"/>
    <mergeCell ref="A30:B30"/>
    <mergeCell ref="A27:B27"/>
    <mergeCell ref="C27:H27"/>
    <mergeCell ref="A28:B28"/>
    <mergeCell ref="C28:H28"/>
    <mergeCell ref="A31:B31"/>
    <mergeCell ref="A32:B32"/>
    <mergeCell ref="A33:B33"/>
    <mergeCell ref="A34:B34"/>
    <mergeCell ref="A35:B35"/>
    <mergeCell ref="C35:H35"/>
    <mergeCell ref="A36:B36"/>
    <mergeCell ref="A37:B37"/>
    <mergeCell ref="A38:B38"/>
    <mergeCell ref="A39:A40"/>
    <mergeCell ref="A41:A42"/>
    <mergeCell ref="A43:A44"/>
    <mergeCell ref="A47:B47"/>
    <mergeCell ref="A48:B48"/>
    <mergeCell ref="A45:B45"/>
    <mergeCell ref="C45:H45"/>
    <mergeCell ref="A46:B46"/>
    <mergeCell ref="C46:H46"/>
    <mergeCell ref="A49:B49"/>
    <mergeCell ref="A50:B50"/>
    <mergeCell ref="A51:B51"/>
    <mergeCell ref="A52:B52"/>
    <mergeCell ref="A53:B53"/>
    <mergeCell ref="C53:H53"/>
    <mergeCell ref="A63:H64"/>
    <mergeCell ref="A61:A62"/>
    <mergeCell ref="A54:B54"/>
    <mergeCell ref="A55:B55"/>
    <mergeCell ref="A56:B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I5" sqref="A5:XFD6"/>
    </sheetView>
  </sheetViews>
  <sheetFormatPr baseColWidth="10" defaultColWidth="10.81640625" defaultRowHeight="14"/>
  <cols>
    <col min="1" max="1" width="13.1796875" style="1" customWidth="1"/>
    <col min="2" max="2" width="16.26953125" style="1" customWidth="1"/>
    <col min="3" max="3" width="11.54296875" style="1" customWidth="1"/>
    <col min="4" max="4" width="17" style="1" customWidth="1"/>
    <col min="5" max="5" width="15.54296875" style="1" customWidth="1"/>
    <col min="6" max="6" width="10.81640625" style="1" customWidth="1"/>
    <col min="7" max="7" width="14.453125" style="1" customWidth="1"/>
    <col min="8" max="8" width="16.54296875" style="1" customWidth="1"/>
    <col min="9" max="16384" width="10.81640625" style="1"/>
  </cols>
  <sheetData>
    <row r="1" spans="1:8" s="15" customFormat="1" ht="20.149999999999999" customHeight="1">
      <c r="A1" s="35" t="s">
        <v>0</v>
      </c>
      <c r="B1" s="35"/>
    </row>
    <row r="2" spans="1:8" s="64" customFormat="1" ht="14.5" customHeight="1">
      <c r="A2" s="126"/>
      <c r="B2" s="126"/>
    </row>
    <row r="3" spans="1:8" s="4" customFormat="1" ht="14.5" customHeight="1">
      <c r="A3" s="54" t="s">
        <v>217</v>
      </c>
      <c r="B3" s="54"/>
    </row>
    <row r="4" spans="1:8" s="64" customFormat="1" ht="14.5" customHeight="1">
      <c r="A4" s="127"/>
      <c r="B4" s="127"/>
    </row>
    <row r="5" spans="1:8" ht="20" customHeight="1">
      <c r="A5" s="404" t="s">
        <v>57</v>
      </c>
      <c r="B5" s="405"/>
      <c r="C5" s="380" t="s">
        <v>2</v>
      </c>
      <c r="D5" s="380" t="s">
        <v>53</v>
      </c>
      <c r="E5" s="380"/>
      <c r="F5" s="380"/>
      <c r="G5" s="380"/>
      <c r="H5" s="380"/>
    </row>
    <row r="6" spans="1:8" ht="20" customHeight="1">
      <c r="A6" s="406"/>
      <c r="B6" s="407"/>
      <c r="C6" s="380"/>
      <c r="D6" s="381" t="s">
        <v>74</v>
      </c>
      <c r="E6" s="381" t="s">
        <v>163</v>
      </c>
      <c r="F6" s="384" t="s">
        <v>51</v>
      </c>
      <c r="G6" s="385"/>
      <c r="H6" s="386"/>
    </row>
    <row r="7" spans="1:8" ht="30" customHeight="1">
      <c r="A7" s="406"/>
      <c r="B7" s="407"/>
      <c r="C7" s="380"/>
      <c r="D7" s="382"/>
      <c r="E7" s="382"/>
      <c r="F7" s="381" t="s">
        <v>162</v>
      </c>
      <c r="G7" s="385" t="s">
        <v>78</v>
      </c>
      <c r="H7" s="386"/>
    </row>
    <row r="8" spans="1:8" ht="30" customHeight="1">
      <c r="A8" s="408"/>
      <c r="B8" s="409"/>
      <c r="C8" s="380"/>
      <c r="D8" s="383"/>
      <c r="E8" s="383"/>
      <c r="F8" s="383"/>
      <c r="G8" s="133" t="s">
        <v>76</v>
      </c>
      <c r="H8" s="132" t="s">
        <v>77</v>
      </c>
    </row>
    <row r="9" spans="1:8" ht="15" customHeight="1">
      <c r="A9" s="396"/>
      <c r="B9" s="397"/>
      <c r="C9" s="397" t="s">
        <v>10</v>
      </c>
      <c r="D9" s="397"/>
      <c r="E9" s="397"/>
      <c r="F9" s="397"/>
      <c r="G9" s="397"/>
      <c r="H9" s="398"/>
    </row>
    <row r="10" spans="1:8" ht="15" customHeight="1">
      <c r="A10" s="399"/>
      <c r="B10" s="400"/>
      <c r="C10" s="400" t="s">
        <v>5</v>
      </c>
      <c r="D10" s="400"/>
      <c r="E10" s="400"/>
      <c r="F10" s="400"/>
      <c r="G10" s="400"/>
      <c r="H10" s="401"/>
    </row>
    <row r="11" spans="1:8">
      <c r="A11" s="389">
        <v>2011</v>
      </c>
      <c r="B11" s="390"/>
      <c r="C11" s="66">
        <f>C29+C47</f>
        <v>1302</v>
      </c>
      <c r="D11" s="66">
        <f t="shared" ref="D11:H13" si="0">D29+D47</f>
        <v>207</v>
      </c>
      <c r="E11" s="66">
        <f t="shared" si="0"/>
        <v>1095</v>
      </c>
      <c r="F11" s="66">
        <f t="shared" si="0"/>
        <v>74</v>
      </c>
      <c r="G11" s="66">
        <f t="shared" si="0"/>
        <v>434</v>
      </c>
      <c r="H11" s="66">
        <f t="shared" si="0"/>
        <v>587</v>
      </c>
    </row>
    <row r="12" spans="1:8">
      <c r="A12" s="391">
        <v>2013</v>
      </c>
      <c r="B12" s="392"/>
      <c r="C12" s="67">
        <f>C30+C48</f>
        <v>1370</v>
      </c>
      <c r="D12" s="67">
        <f t="shared" si="0"/>
        <v>109</v>
      </c>
      <c r="E12" s="67">
        <f t="shared" si="0"/>
        <v>1261</v>
      </c>
      <c r="F12" s="67">
        <f t="shared" si="0"/>
        <v>128</v>
      </c>
      <c r="G12" s="67">
        <f t="shared" si="0"/>
        <v>589</v>
      </c>
      <c r="H12" s="67">
        <f t="shared" si="0"/>
        <v>544</v>
      </c>
    </row>
    <row r="13" spans="1:8">
      <c r="A13" s="389">
        <v>2015</v>
      </c>
      <c r="B13" s="390"/>
      <c r="C13" s="66">
        <f>C31+C49</f>
        <v>1446</v>
      </c>
      <c r="D13" s="66">
        <f t="shared" si="0"/>
        <v>85</v>
      </c>
      <c r="E13" s="66">
        <f t="shared" si="0"/>
        <v>1361</v>
      </c>
      <c r="F13" s="66">
        <f t="shared" si="0"/>
        <v>161</v>
      </c>
      <c r="G13" s="66">
        <f t="shared" si="0"/>
        <v>636</v>
      </c>
      <c r="H13" s="66">
        <f t="shared" si="0"/>
        <v>564</v>
      </c>
    </row>
    <row r="14" spans="1:8" ht="14.15" customHeight="1">
      <c r="A14" s="391" t="s">
        <v>161</v>
      </c>
      <c r="B14" s="392"/>
      <c r="C14" s="140">
        <f t="shared" ref="C14:H15" si="1">C12-C11</f>
        <v>68</v>
      </c>
      <c r="D14" s="140">
        <f t="shared" si="1"/>
        <v>-98</v>
      </c>
      <c r="E14" s="140">
        <f t="shared" si="1"/>
        <v>166</v>
      </c>
      <c r="F14" s="140">
        <f t="shared" si="1"/>
        <v>54</v>
      </c>
      <c r="G14" s="140">
        <f t="shared" si="1"/>
        <v>155</v>
      </c>
      <c r="H14" s="140">
        <f t="shared" si="1"/>
        <v>-43</v>
      </c>
    </row>
    <row r="15" spans="1:8" ht="14.15" customHeight="1">
      <c r="A15" s="389" t="s">
        <v>160</v>
      </c>
      <c r="B15" s="390"/>
      <c r="C15" s="141">
        <f t="shared" si="1"/>
        <v>76</v>
      </c>
      <c r="D15" s="141">
        <f t="shared" si="1"/>
        <v>-24</v>
      </c>
      <c r="E15" s="141">
        <f t="shared" si="1"/>
        <v>100</v>
      </c>
      <c r="F15" s="141">
        <f t="shared" si="1"/>
        <v>33</v>
      </c>
      <c r="G15" s="141">
        <f t="shared" si="1"/>
        <v>47</v>
      </c>
      <c r="H15" s="141">
        <f t="shared" si="1"/>
        <v>20</v>
      </c>
    </row>
    <row r="16" spans="1:8" ht="14.15" customHeight="1">
      <c r="A16" s="391" t="s">
        <v>159</v>
      </c>
      <c r="B16" s="392"/>
      <c r="C16" s="140">
        <f t="shared" ref="C16:H16" si="2">C13-C11</f>
        <v>144</v>
      </c>
      <c r="D16" s="140">
        <f t="shared" si="2"/>
        <v>-122</v>
      </c>
      <c r="E16" s="140">
        <f t="shared" si="2"/>
        <v>266</v>
      </c>
      <c r="F16" s="140">
        <f t="shared" si="2"/>
        <v>87</v>
      </c>
      <c r="G16" s="140">
        <f t="shared" si="2"/>
        <v>202</v>
      </c>
      <c r="H16" s="140">
        <f t="shared" si="2"/>
        <v>-23</v>
      </c>
    </row>
    <row r="17" spans="1:8" ht="15" customHeight="1">
      <c r="A17" s="395"/>
      <c r="B17" s="379"/>
      <c r="C17" s="395" t="s">
        <v>121</v>
      </c>
      <c r="D17" s="378"/>
      <c r="E17" s="378"/>
      <c r="F17" s="378"/>
      <c r="G17" s="378"/>
      <c r="H17" s="379"/>
    </row>
    <row r="18" spans="1:8">
      <c r="A18" s="389">
        <v>2011</v>
      </c>
      <c r="B18" s="390"/>
      <c r="C18" s="66">
        <f t="shared" ref="C18:H20" si="3">C11*100/$C11</f>
        <v>100</v>
      </c>
      <c r="D18" s="138">
        <f t="shared" si="3"/>
        <v>15.898617511520737</v>
      </c>
      <c r="E18" s="138">
        <f t="shared" si="3"/>
        <v>84.10138248847926</v>
      </c>
      <c r="F18" s="138">
        <f t="shared" si="3"/>
        <v>5.6835637480798775</v>
      </c>
      <c r="G18" s="138">
        <f t="shared" si="3"/>
        <v>33.333333333333336</v>
      </c>
      <c r="H18" s="138">
        <f t="shared" si="3"/>
        <v>45.084485407066055</v>
      </c>
    </row>
    <row r="19" spans="1:8">
      <c r="A19" s="391">
        <v>2013</v>
      </c>
      <c r="B19" s="392"/>
      <c r="C19" s="67">
        <f t="shared" si="3"/>
        <v>100</v>
      </c>
      <c r="D19" s="139">
        <f t="shared" si="3"/>
        <v>7.9562043795620436</v>
      </c>
      <c r="E19" s="139">
        <f t="shared" si="3"/>
        <v>92.043795620437962</v>
      </c>
      <c r="F19" s="139">
        <f t="shared" si="3"/>
        <v>9.3430656934306562</v>
      </c>
      <c r="G19" s="139">
        <f t="shared" si="3"/>
        <v>42.992700729927009</v>
      </c>
      <c r="H19" s="139">
        <f t="shared" si="3"/>
        <v>39.708029197080293</v>
      </c>
    </row>
    <row r="20" spans="1:8">
      <c r="A20" s="389">
        <v>2015</v>
      </c>
      <c r="B20" s="390"/>
      <c r="C20" s="66">
        <f t="shared" si="3"/>
        <v>100</v>
      </c>
      <c r="D20" s="138">
        <f t="shared" si="3"/>
        <v>5.8782849239280779</v>
      </c>
      <c r="E20" s="138">
        <f t="shared" si="3"/>
        <v>94.121715076071922</v>
      </c>
      <c r="F20" s="138">
        <f t="shared" si="3"/>
        <v>11.134163208852005</v>
      </c>
      <c r="G20" s="138">
        <f t="shared" si="3"/>
        <v>43.983402489626556</v>
      </c>
      <c r="H20" s="138">
        <f t="shared" si="3"/>
        <v>39.004149377593365</v>
      </c>
    </row>
    <row r="21" spans="1:8">
      <c r="A21" s="387" t="s">
        <v>161</v>
      </c>
      <c r="B21" s="28" t="s">
        <v>8</v>
      </c>
      <c r="C21" s="142">
        <f t="shared" ref="C21:H21" si="4">C14*100/C11</f>
        <v>5.2227342549923197</v>
      </c>
      <c r="D21" s="142">
        <f t="shared" si="4"/>
        <v>-47.342995169082123</v>
      </c>
      <c r="E21" s="142">
        <f t="shared" si="4"/>
        <v>15.159817351598173</v>
      </c>
      <c r="F21" s="142">
        <f t="shared" si="4"/>
        <v>72.972972972972968</v>
      </c>
      <c r="G21" s="142">
        <f t="shared" si="4"/>
        <v>35.714285714285715</v>
      </c>
      <c r="H21" s="142">
        <f t="shared" si="4"/>
        <v>-7.3253833049403747</v>
      </c>
    </row>
    <row r="22" spans="1:8">
      <c r="A22" s="388"/>
      <c r="B22" s="29" t="s">
        <v>164</v>
      </c>
      <c r="C22" s="240" t="s">
        <v>247</v>
      </c>
      <c r="D22" s="143">
        <f>D19-D18</f>
        <v>-7.942413131958693</v>
      </c>
      <c r="E22" s="143">
        <f>E19-E18</f>
        <v>7.9424131319587019</v>
      </c>
      <c r="F22" s="143">
        <f>F19-F18</f>
        <v>3.6595019453507787</v>
      </c>
      <c r="G22" s="143">
        <f>G19-G18</f>
        <v>9.659367396593673</v>
      </c>
      <c r="H22" s="143">
        <f>H19-H18</f>
        <v>-5.3764562099857613</v>
      </c>
    </row>
    <row r="23" spans="1:8" ht="14.15" customHeight="1">
      <c r="A23" s="393" t="s">
        <v>160</v>
      </c>
      <c r="B23" s="28" t="s">
        <v>8</v>
      </c>
      <c r="C23" s="142">
        <f t="shared" ref="C23:H23" si="5">C15*100/C12</f>
        <v>5.5474452554744529</v>
      </c>
      <c r="D23" s="142">
        <f t="shared" si="5"/>
        <v>-22.01834862385321</v>
      </c>
      <c r="E23" s="142">
        <f t="shared" si="5"/>
        <v>7.9302141157811263</v>
      </c>
      <c r="F23" s="142">
        <f t="shared" si="5"/>
        <v>25.78125</v>
      </c>
      <c r="G23" s="142">
        <f t="shared" si="5"/>
        <v>7.9796264855687609</v>
      </c>
      <c r="H23" s="142">
        <f t="shared" si="5"/>
        <v>3.6764705882352939</v>
      </c>
    </row>
    <row r="24" spans="1:8">
      <c r="A24" s="394"/>
      <c r="B24" s="29" t="s">
        <v>164</v>
      </c>
      <c r="C24" s="240" t="s">
        <v>247</v>
      </c>
      <c r="D24" s="143">
        <f>D20-D19</f>
        <v>-2.0779194556339657</v>
      </c>
      <c r="E24" s="143">
        <f>E20-E19</f>
        <v>2.0779194556339604</v>
      </c>
      <c r="F24" s="143">
        <f>F20-F19</f>
        <v>1.7910975154213489</v>
      </c>
      <c r="G24" s="143">
        <f>G20-G19</f>
        <v>0.99070175969954732</v>
      </c>
      <c r="H24" s="143">
        <f>H20-H19</f>
        <v>-0.70387981948692868</v>
      </c>
    </row>
    <row r="25" spans="1:8">
      <c r="A25" s="387" t="s">
        <v>159</v>
      </c>
      <c r="B25" s="28" t="s">
        <v>8</v>
      </c>
      <c r="C25" s="142">
        <f t="shared" ref="C25:H25" si="6">C16*100/C11</f>
        <v>11.059907834101383</v>
      </c>
      <c r="D25" s="142">
        <f t="shared" si="6"/>
        <v>-58.937198067632849</v>
      </c>
      <c r="E25" s="142">
        <f t="shared" si="6"/>
        <v>24.292237442922374</v>
      </c>
      <c r="F25" s="142">
        <f t="shared" si="6"/>
        <v>117.56756756756756</v>
      </c>
      <c r="G25" s="142">
        <f t="shared" si="6"/>
        <v>46.543778801843317</v>
      </c>
      <c r="H25" s="142">
        <f t="shared" si="6"/>
        <v>-3.918228279386712</v>
      </c>
    </row>
    <row r="26" spans="1:8">
      <c r="A26" s="388"/>
      <c r="B26" s="29" t="s">
        <v>164</v>
      </c>
      <c r="C26" s="240" t="s">
        <v>247</v>
      </c>
      <c r="D26" s="143">
        <f>D20-D18</f>
        <v>-10.020332587592659</v>
      </c>
      <c r="E26" s="143">
        <f>E20-E18</f>
        <v>10.020332587592662</v>
      </c>
      <c r="F26" s="143">
        <f>F20-F18</f>
        <v>5.4505994607721275</v>
      </c>
      <c r="G26" s="143">
        <f>G20-G18</f>
        <v>10.65006915629322</v>
      </c>
      <c r="H26" s="143">
        <f>H20-H18</f>
        <v>-6.08033602947269</v>
      </c>
    </row>
    <row r="27" spans="1:8" ht="15" customHeight="1">
      <c r="A27" s="396"/>
      <c r="B27" s="397"/>
      <c r="C27" s="397" t="s">
        <v>30</v>
      </c>
      <c r="D27" s="397"/>
      <c r="E27" s="397"/>
      <c r="F27" s="397"/>
      <c r="G27" s="397"/>
      <c r="H27" s="398"/>
    </row>
    <row r="28" spans="1:8" ht="15" customHeight="1">
      <c r="A28" s="399"/>
      <c r="B28" s="400"/>
      <c r="C28" s="400" t="s">
        <v>5</v>
      </c>
      <c r="D28" s="400"/>
      <c r="E28" s="400"/>
      <c r="F28" s="400"/>
      <c r="G28" s="400"/>
      <c r="H28" s="401"/>
    </row>
    <row r="29" spans="1:8">
      <c r="A29" s="389">
        <v>2011</v>
      </c>
      <c r="B29" s="390"/>
      <c r="C29" s="66">
        <f>D29+E29</f>
        <v>926</v>
      </c>
      <c r="D29" s="66">
        <v>168</v>
      </c>
      <c r="E29" s="66">
        <f>SUM(F29:H29)</f>
        <v>758</v>
      </c>
      <c r="F29" s="66">
        <v>46</v>
      </c>
      <c r="G29" s="66">
        <v>257</v>
      </c>
      <c r="H29" s="66">
        <v>455</v>
      </c>
    </row>
    <row r="30" spans="1:8">
      <c r="A30" s="391">
        <v>2013</v>
      </c>
      <c r="B30" s="392"/>
      <c r="C30" s="67">
        <f>D30+E30</f>
        <v>980</v>
      </c>
      <c r="D30" s="67">
        <v>95</v>
      </c>
      <c r="E30" s="67">
        <f>SUM(F30:H30)</f>
        <v>885</v>
      </c>
      <c r="F30" s="67">
        <v>87</v>
      </c>
      <c r="G30" s="67">
        <v>384</v>
      </c>
      <c r="H30" s="67">
        <v>414</v>
      </c>
    </row>
    <row r="31" spans="1:8">
      <c r="A31" s="389">
        <v>2015</v>
      </c>
      <c r="B31" s="390"/>
      <c r="C31" s="66">
        <f>D31+E31</f>
        <v>1045</v>
      </c>
      <c r="D31" s="66">
        <v>74</v>
      </c>
      <c r="E31" s="66">
        <f>SUM(F31:H31)</f>
        <v>971</v>
      </c>
      <c r="F31" s="66">
        <v>100</v>
      </c>
      <c r="G31" s="66">
        <v>417</v>
      </c>
      <c r="H31" s="66">
        <v>454</v>
      </c>
    </row>
    <row r="32" spans="1:8" ht="14.15" customHeight="1">
      <c r="A32" s="391" t="s">
        <v>161</v>
      </c>
      <c r="B32" s="392"/>
      <c r="C32" s="140">
        <f t="shared" ref="C32:H33" si="7">C30-C29</f>
        <v>54</v>
      </c>
      <c r="D32" s="140">
        <f t="shared" si="7"/>
        <v>-73</v>
      </c>
      <c r="E32" s="140">
        <f t="shared" si="7"/>
        <v>127</v>
      </c>
      <c r="F32" s="140">
        <f t="shared" si="7"/>
        <v>41</v>
      </c>
      <c r="G32" s="140">
        <f t="shared" si="7"/>
        <v>127</v>
      </c>
      <c r="H32" s="140">
        <f t="shared" si="7"/>
        <v>-41</v>
      </c>
    </row>
    <row r="33" spans="1:8">
      <c r="A33" s="389" t="s">
        <v>160</v>
      </c>
      <c r="B33" s="390"/>
      <c r="C33" s="141">
        <f t="shared" si="7"/>
        <v>65</v>
      </c>
      <c r="D33" s="141">
        <f t="shared" si="7"/>
        <v>-21</v>
      </c>
      <c r="E33" s="141">
        <f t="shared" si="7"/>
        <v>86</v>
      </c>
      <c r="F33" s="141">
        <f t="shared" si="7"/>
        <v>13</v>
      </c>
      <c r="G33" s="141">
        <f t="shared" si="7"/>
        <v>33</v>
      </c>
      <c r="H33" s="141">
        <f t="shared" si="7"/>
        <v>40</v>
      </c>
    </row>
    <row r="34" spans="1:8" ht="14.15" customHeight="1">
      <c r="A34" s="391" t="s">
        <v>159</v>
      </c>
      <c r="B34" s="392"/>
      <c r="C34" s="140">
        <f t="shared" ref="C34:H34" si="8">C31-C29</f>
        <v>119</v>
      </c>
      <c r="D34" s="140">
        <f t="shared" si="8"/>
        <v>-94</v>
      </c>
      <c r="E34" s="140">
        <f t="shared" si="8"/>
        <v>213</v>
      </c>
      <c r="F34" s="140">
        <f t="shared" si="8"/>
        <v>54</v>
      </c>
      <c r="G34" s="140">
        <f t="shared" si="8"/>
        <v>160</v>
      </c>
      <c r="H34" s="140">
        <f t="shared" si="8"/>
        <v>-1</v>
      </c>
    </row>
    <row r="35" spans="1:8" ht="15" customHeight="1">
      <c r="A35" s="395"/>
      <c r="B35" s="379"/>
      <c r="C35" s="395" t="s">
        <v>121</v>
      </c>
      <c r="D35" s="378"/>
      <c r="E35" s="378"/>
      <c r="F35" s="378"/>
      <c r="G35" s="378"/>
      <c r="H35" s="379"/>
    </row>
    <row r="36" spans="1:8">
      <c r="A36" s="389">
        <v>2011</v>
      </c>
      <c r="B36" s="390"/>
      <c r="C36" s="66">
        <f t="shared" ref="C36:H38" si="9">C29*100/$C29</f>
        <v>100</v>
      </c>
      <c r="D36" s="138">
        <f t="shared" si="9"/>
        <v>18.142548596112309</v>
      </c>
      <c r="E36" s="138">
        <f t="shared" si="9"/>
        <v>81.857451403887694</v>
      </c>
      <c r="F36" s="138">
        <f t="shared" si="9"/>
        <v>4.967602591792657</v>
      </c>
      <c r="G36" s="138">
        <f t="shared" si="9"/>
        <v>27.753779697624189</v>
      </c>
      <c r="H36" s="138">
        <f t="shared" si="9"/>
        <v>49.136069114470843</v>
      </c>
    </row>
    <row r="37" spans="1:8">
      <c r="A37" s="391">
        <v>2013</v>
      </c>
      <c r="B37" s="392"/>
      <c r="C37" s="67">
        <f t="shared" si="9"/>
        <v>100</v>
      </c>
      <c r="D37" s="139">
        <f t="shared" si="9"/>
        <v>9.6938775510204085</v>
      </c>
      <c r="E37" s="139">
        <f t="shared" si="9"/>
        <v>90.306122448979593</v>
      </c>
      <c r="F37" s="139">
        <f t="shared" si="9"/>
        <v>8.8775510204081627</v>
      </c>
      <c r="G37" s="139">
        <f t="shared" si="9"/>
        <v>39.183673469387756</v>
      </c>
      <c r="H37" s="139">
        <f t="shared" si="9"/>
        <v>42.244897959183675</v>
      </c>
    </row>
    <row r="38" spans="1:8">
      <c r="A38" s="389">
        <v>2015</v>
      </c>
      <c r="B38" s="390"/>
      <c r="C38" s="66">
        <f t="shared" si="9"/>
        <v>100</v>
      </c>
      <c r="D38" s="138">
        <f t="shared" si="9"/>
        <v>7.0813397129186599</v>
      </c>
      <c r="E38" s="138">
        <f t="shared" si="9"/>
        <v>92.918660287081337</v>
      </c>
      <c r="F38" s="138">
        <f t="shared" si="9"/>
        <v>9.5693779904306222</v>
      </c>
      <c r="G38" s="138">
        <f t="shared" si="9"/>
        <v>39.904306220095691</v>
      </c>
      <c r="H38" s="138">
        <f t="shared" si="9"/>
        <v>43.444976076555022</v>
      </c>
    </row>
    <row r="39" spans="1:8" ht="14.15" customHeight="1">
      <c r="A39" s="387" t="s">
        <v>161</v>
      </c>
      <c r="B39" s="28" t="s">
        <v>8</v>
      </c>
      <c r="C39" s="142">
        <f t="shared" ref="C39:H39" si="10">C32*100/C29</f>
        <v>5.8315334773218144</v>
      </c>
      <c r="D39" s="142">
        <f t="shared" si="10"/>
        <v>-43.452380952380949</v>
      </c>
      <c r="E39" s="142">
        <f t="shared" si="10"/>
        <v>16.75461741424802</v>
      </c>
      <c r="F39" s="142">
        <f t="shared" si="10"/>
        <v>89.130434782608702</v>
      </c>
      <c r="G39" s="142">
        <f t="shared" si="10"/>
        <v>49.416342412451364</v>
      </c>
      <c r="H39" s="142">
        <f t="shared" si="10"/>
        <v>-9.0109890109890109</v>
      </c>
    </row>
    <row r="40" spans="1:8">
      <c r="A40" s="388"/>
      <c r="B40" s="29" t="s">
        <v>164</v>
      </c>
      <c r="C40" s="240" t="s">
        <v>247</v>
      </c>
      <c r="D40" s="143">
        <f>D37-D36</f>
        <v>-8.4486710450919009</v>
      </c>
      <c r="E40" s="143">
        <f>E37-E36</f>
        <v>8.4486710450918991</v>
      </c>
      <c r="F40" s="143">
        <f>F37-F36</f>
        <v>3.9099484286155057</v>
      </c>
      <c r="G40" s="143">
        <f>G37-G36</f>
        <v>11.429893771763567</v>
      </c>
      <c r="H40" s="143">
        <f>H37-H36</f>
        <v>-6.8911711552871679</v>
      </c>
    </row>
    <row r="41" spans="1:8" ht="14.15" customHeight="1">
      <c r="A41" s="393" t="s">
        <v>160</v>
      </c>
      <c r="B41" s="28" t="s">
        <v>8</v>
      </c>
      <c r="C41" s="142">
        <f t="shared" ref="C41:H41" si="11">C33*100/C30</f>
        <v>6.6326530612244898</v>
      </c>
      <c r="D41" s="142">
        <f t="shared" si="11"/>
        <v>-22.105263157894736</v>
      </c>
      <c r="E41" s="142">
        <f t="shared" si="11"/>
        <v>9.7175141242937855</v>
      </c>
      <c r="F41" s="142">
        <f t="shared" si="11"/>
        <v>14.942528735632184</v>
      </c>
      <c r="G41" s="142">
        <f t="shared" si="11"/>
        <v>8.59375</v>
      </c>
      <c r="H41" s="142">
        <f t="shared" si="11"/>
        <v>9.6618357487922708</v>
      </c>
    </row>
    <row r="42" spans="1:8">
      <c r="A42" s="394"/>
      <c r="B42" s="29" t="s">
        <v>164</v>
      </c>
      <c r="C42" s="240" t="s">
        <v>247</v>
      </c>
      <c r="D42" s="143">
        <f>D38-D37</f>
        <v>-2.6125378381017486</v>
      </c>
      <c r="E42" s="143">
        <f>E38-E37</f>
        <v>2.6125378381017441</v>
      </c>
      <c r="F42" s="143">
        <f>F38-F37</f>
        <v>0.69182697002245952</v>
      </c>
      <c r="G42" s="143">
        <f>G38-G37</f>
        <v>0.72063275070793509</v>
      </c>
      <c r="H42" s="143">
        <f>H38-H37</f>
        <v>1.2000781173713477</v>
      </c>
    </row>
    <row r="43" spans="1:8" ht="14.15" customHeight="1">
      <c r="A43" s="387" t="s">
        <v>159</v>
      </c>
      <c r="B43" s="28" t="s">
        <v>8</v>
      </c>
      <c r="C43" s="142">
        <f t="shared" ref="C43:H43" si="12">C34*100/C29</f>
        <v>12.85097192224622</v>
      </c>
      <c r="D43" s="142">
        <f t="shared" si="12"/>
        <v>-55.952380952380949</v>
      </c>
      <c r="E43" s="142">
        <f t="shared" si="12"/>
        <v>28.100263852242744</v>
      </c>
      <c r="F43" s="142">
        <f t="shared" si="12"/>
        <v>117.39130434782609</v>
      </c>
      <c r="G43" s="142">
        <f t="shared" si="12"/>
        <v>62.2568093385214</v>
      </c>
      <c r="H43" s="142">
        <f t="shared" si="12"/>
        <v>-0.21978021978021978</v>
      </c>
    </row>
    <row r="44" spans="1:8">
      <c r="A44" s="388"/>
      <c r="B44" s="29" t="s">
        <v>164</v>
      </c>
      <c r="C44" s="240" t="s">
        <v>247</v>
      </c>
      <c r="D44" s="143">
        <f>D38-D36</f>
        <v>-11.06120888319365</v>
      </c>
      <c r="E44" s="143">
        <f>E38-E36</f>
        <v>11.061208883193643</v>
      </c>
      <c r="F44" s="143">
        <f>F38-F36</f>
        <v>4.6017753986379653</v>
      </c>
      <c r="G44" s="143">
        <f>G38-G36</f>
        <v>12.150526522471502</v>
      </c>
      <c r="H44" s="143">
        <f>H38-H36</f>
        <v>-5.6910930379158202</v>
      </c>
    </row>
    <row r="45" spans="1:8" ht="15" customHeight="1">
      <c r="A45" s="396"/>
      <c r="B45" s="397"/>
      <c r="C45" s="397" t="s">
        <v>31</v>
      </c>
      <c r="D45" s="397"/>
      <c r="E45" s="397"/>
      <c r="F45" s="397"/>
      <c r="G45" s="397"/>
      <c r="H45" s="398"/>
    </row>
    <row r="46" spans="1:8" ht="15" customHeight="1">
      <c r="A46" s="399"/>
      <c r="B46" s="400"/>
      <c r="C46" s="400" t="s">
        <v>5</v>
      </c>
      <c r="D46" s="400"/>
      <c r="E46" s="400"/>
      <c r="F46" s="400"/>
      <c r="G46" s="400"/>
      <c r="H46" s="401"/>
    </row>
    <row r="47" spans="1:8">
      <c r="A47" s="389">
        <v>2011</v>
      </c>
      <c r="B47" s="390"/>
      <c r="C47" s="66">
        <f>D47+E47</f>
        <v>376</v>
      </c>
      <c r="D47" s="66">
        <v>39</v>
      </c>
      <c r="E47" s="66">
        <f>SUM(F47:H47)</f>
        <v>337</v>
      </c>
      <c r="F47" s="66">
        <v>28</v>
      </c>
      <c r="G47" s="66">
        <v>177</v>
      </c>
      <c r="H47" s="66">
        <v>132</v>
      </c>
    </row>
    <row r="48" spans="1:8">
      <c r="A48" s="391">
        <v>2013</v>
      </c>
      <c r="B48" s="392"/>
      <c r="C48" s="67">
        <f>D48+E48</f>
        <v>390</v>
      </c>
      <c r="D48" s="67">
        <v>14</v>
      </c>
      <c r="E48" s="67">
        <f>SUM(F48:H48)</f>
        <v>376</v>
      </c>
      <c r="F48" s="67">
        <v>41</v>
      </c>
      <c r="G48" s="67">
        <v>205</v>
      </c>
      <c r="H48" s="67">
        <v>130</v>
      </c>
    </row>
    <row r="49" spans="1:8">
      <c r="A49" s="389">
        <v>2015</v>
      </c>
      <c r="B49" s="390"/>
      <c r="C49" s="66">
        <f>D49+E49</f>
        <v>401</v>
      </c>
      <c r="D49" s="66">
        <v>11</v>
      </c>
      <c r="E49" s="66">
        <f>SUM(F49:H49)</f>
        <v>390</v>
      </c>
      <c r="F49" s="66">
        <v>61</v>
      </c>
      <c r="G49" s="66">
        <v>219</v>
      </c>
      <c r="H49" s="66">
        <v>110</v>
      </c>
    </row>
    <row r="50" spans="1:8" ht="14.15" customHeight="1">
      <c r="A50" s="391" t="s">
        <v>161</v>
      </c>
      <c r="B50" s="392"/>
      <c r="C50" s="140">
        <f t="shared" ref="C50:H51" si="13">C48-C47</f>
        <v>14</v>
      </c>
      <c r="D50" s="140">
        <f t="shared" si="13"/>
        <v>-25</v>
      </c>
      <c r="E50" s="140">
        <f t="shared" si="13"/>
        <v>39</v>
      </c>
      <c r="F50" s="140">
        <f t="shared" si="13"/>
        <v>13</v>
      </c>
      <c r="G50" s="140">
        <f t="shared" si="13"/>
        <v>28</v>
      </c>
      <c r="H50" s="140">
        <f t="shared" si="13"/>
        <v>-2</v>
      </c>
    </row>
    <row r="51" spans="1:8">
      <c r="A51" s="389" t="s">
        <v>160</v>
      </c>
      <c r="B51" s="390"/>
      <c r="C51" s="141">
        <f t="shared" si="13"/>
        <v>11</v>
      </c>
      <c r="D51" s="141">
        <f t="shared" si="13"/>
        <v>-3</v>
      </c>
      <c r="E51" s="141">
        <f t="shared" si="13"/>
        <v>14</v>
      </c>
      <c r="F51" s="141">
        <f t="shared" si="13"/>
        <v>20</v>
      </c>
      <c r="G51" s="141">
        <f t="shared" si="13"/>
        <v>14</v>
      </c>
      <c r="H51" s="141">
        <f t="shared" si="13"/>
        <v>-20</v>
      </c>
    </row>
    <row r="52" spans="1:8" ht="14.15" customHeight="1">
      <c r="A52" s="391" t="s">
        <v>159</v>
      </c>
      <c r="B52" s="392"/>
      <c r="C52" s="140">
        <f t="shared" ref="C52:H52" si="14">C49-C47</f>
        <v>25</v>
      </c>
      <c r="D52" s="140">
        <f t="shared" si="14"/>
        <v>-28</v>
      </c>
      <c r="E52" s="140">
        <f t="shared" si="14"/>
        <v>53</v>
      </c>
      <c r="F52" s="140">
        <f t="shared" si="14"/>
        <v>33</v>
      </c>
      <c r="G52" s="140">
        <f t="shared" si="14"/>
        <v>42</v>
      </c>
      <c r="H52" s="140">
        <f t="shared" si="14"/>
        <v>-22</v>
      </c>
    </row>
    <row r="53" spans="1:8" ht="15" customHeight="1">
      <c r="A53" s="395"/>
      <c r="B53" s="379"/>
      <c r="C53" s="395" t="s">
        <v>121</v>
      </c>
      <c r="D53" s="378"/>
      <c r="E53" s="378"/>
      <c r="F53" s="378"/>
      <c r="G53" s="378"/>
      <c r="H53" s="379"/>
    </row>
    <row r="54" spans="1:8">
      <c r="A54" s="389">
        <v>2011</v>
      </c>
      <c r="B54" s="390"/>
      <c r="C54" s="66">
        <f t="shared" ref="C54:H56" si="15">C47*100/$C47</f>
        <v>100</v>
      </c>
      <c r="D54" s="138">
        <f t="shared" si="15"/>
        <v>10.372340425531915</v>
      </c>
      <c r="E54" s="138">
        <f t="shared" si="15"/>
        <v>89.627659574468083</v>
      </c>
      <c r="F54" s="138">
        <f t="shared" si="15"/>
        <v>7.4468085106382977</v>
      </c>
      <c r="G54" s="138">
        <f t="shared" si="15"/>
        <v>47.074468085106382</v>
      </c>
      <c r="H54" s="138">
        <f t="shared" si="15"/>
        <v>35.106382978723403</v>
      </c>
    </row>
    <row r="55" spans="1:8">
      <c r="A55" s="391">
        <v>2013</v>
      </c>
      <c r="B55" s="392"/>
      <c r="C55" s="67">
        <f t="shared" si="15"/>
        <v>100</v>
      </c>
      <c r="D55" s="139">
        <f t="shared" si="15"/>
        <v>3.5897435897435899</v>
      </c>
      <c r="E55" s="139">
        <f t="shared" si="15"/>
        <v>96.410256410256409</v>
      </c>
      <c r="F55" s="139">
        <f t="shared" si="15"/>
        <v>10.512820512820513</v>
      </c>
      <c r="G55" s="139">
        <f t="shared" si="15"/>
        <v>52.564102564102562</v>
      </c>
      <c r="H55" s="139">
        <f t="shared" si="15"/>
        <v>33.333333333333336</v>
      </c>
    </row>
    <row r="56" spans="1:8">
      <c r="A56" s="389">
        <v>2015</v>
      </c>
      <c r="B56" s="390"/>
      <c r="C56" s="66">
        <f t="shared" si="15"/>
        <v>100</v>
      </c>
      <c r="D56" s="138">
        <f t="shared" si="15"/>
        <v>2.7431421446384041</v>
      </c>
      <c r="E56" s="138">
        <f t="shared" si="15"/>
        <v>97.256857855361602</v>
      </c>
      <c r="F56" s="138">
        <f t="shared" si="15"/>
        <v>15.211970074812967</v>
      </c>
      <c r="G56" s="138">
        <f t="shared" si="15"/>
        <v>54.613466334164592</v>
      </c>
      <c r="H56" s="138">
        <f t="shared" si="15"/>
        <v>27.431421446384039</v>
      </c>
    </row>
    <row r="57" spans="1:8" ht="14.15" customHeight="1">
      <c r="A57" s="387" t="s">
        <v>161</v>
      </c>
      <c r="B57" s="28" t="s">
        <v>8</v>
      </c>
      <c r="C57" s="142">
        <f t="shared" ref="C57:H57" si="16">C50*100/C47</f>
        <v>3.7234042553191489</v>
      </c>
      <c r="D57" s="142">
        <f t="shared" si="16"/>
        <v>-64.102564102564102</v>
      </c>
      <c r="E57" s="142">
        <f t="shared" si="16"/>
        <v>11.572700296735905</v>
      </c>
      <c r="F57" s="142">
        <f t="shared" si="16"/>
        <v>46.428571428571431</v>
      </c>
      <c r="G57" s="142">
        <f t="shared" si="16"/>
        <v>15.819209039548022</v>
      </c>
      <c r="H57" s="142">
        <f t="shared" si="16"/>
        <v>-1.5151515151515151</v>
      </c>
    </row>
    <row r="58" spans="1:8">
      <c r="A58" s="388"/>
      <c r="B58" s="29" t="s">
        <v>164</v>
      </c>
      <c r="C58" s="240" t="s">
        <v>247</v>
      </c>
      <c r="D58" s="143">
        <f>D55-D54</f>
        <v>-6.7825968357883255</v>
      </c>
      <c r="E58" s="143">
        <f>E55-E54</f>
        <v>6.7825968357883255</v>
      </c>
      <c r="F58" s="143">
        <f>F55-F54</f>
        <v>3.066012002182215</v>
      </c>
      <c r="G58" s="143">
        <f>G55-G54</f>
        <v>5.4896344789961802</v>
      </c>
      <c r="H58" s="143">
        <f>H55-H54</f>
        <v>-1.773049645390067</v>
      </c>
    </row>
    <row r="59" spans="1:8" ht="14.15" customHeight="1">
      <c r="A59" s="393" t="s">
        <v>160</v>
      </c>
      <c r="B59" s="28" t="s">
        <v>8</v>
      </c>
      <c r="C59" s="142">
        <f t="shared" ref="C59:H59" si="17">C51*100/C48</f>
        <v>2.8205128205128207</v>
      </c>
      <c r="D59" s="142">
        <f t="shared" si="17"/>
        <v>-21.428571428571427</v>
      </c>
      <c r="E59" s="142">
        <f t="shared" si="17"/>
        <v>3.7234042553191489</v>
      </c>
      <c r="F59" s="142">
        <f t="shared" si="17"/>
        <v>48.780487804878049</v>
      </c>
      <c r="G59" s="142">
        <f t="shared" si="17"/>
        <v>6.8292682926829267</v>
      </c>
      <c r="H59" s="142">
        <f t="shared" si="17"/>
        <v>-15.384615384615385</v>
      </c>
    </row>
    <row r="60" spans="1:8">
      <c r="A60" s="394"/>
      <c r="B60" s="29" t="s">
        <v>164</v>
      </c>
      <c r="C60" s="240" t="s">
        <v>247</v>
      </c>
      <c r="D60" s="143">
        <f>D56-D55</f>
        <v>-0.84660144510518576</v>
      </c>
      <c r="E60" s="143">
        <f>E56-E55</f>
        <v>0.84660144510519331</v>
      </c>
      <c r="F60" s="143">
        <f>F56-F55</f>
        <v>4.6991495619924546</v>
      </c>
      <c r="G60" s="143">
        <f>G56-G55</f>
        <v>2.0493637700620297</v>
      </c>
      <c r="H60" s="143">
        <f>H56-H55</f>
        <v>-5.9019118869492964</v>
      </c>
    </row>
    <row r="61" spans="1:8" ht="14.15" customHeight="1">
      <c r="A61" s="387" t="s">
        <v>159</v>
      </c>
      <c r="B61" s="28" t="s">
        <v>8</v>
      </c>
      <c r="C61" s="142">
        <f t="shared" ref="C61:H61" si="18">C52*100/C47</f>
        <v>6.6489361702127656</v>
      </c>
      <c r="D61" s="142">
        <f t="shared" si="18"/>
        <v>-71.794871794871796</v>
      </c>
      <c r="E61" s="142">
        <f t="shared" si="18"/>
        <v>15.72700296735905</v>
      </c>
      <c r="F61" s="142">
        <f t="shared" si="18"/>
        <v>117.85714285714286</v>
      </c>
      <c r="G61" s="142">
        <f t="shared" si="18"/>
        <v>23.728813559322035</v>
      </c>
      <c r="H61" s="142">
        <f t="shared" si="18"/>
        <v>-16.666666666666668</v>
      </c>
    </row>
    <row r="62" spans="1:8">
      <c r="A62" s="388"/>
      <c r="B62" s="29" t="s">
        <v>164</v>
      </c>
      <c r="C62" s="240" t="s">
        <v>247</v>
      </c>
      <c r="D62" s="143">
        <f>D56-D54</f>
        <v>-7.6291982808935108</v>
      </c>
      <c r="E62" s="143">
        <f>E56-E54</f>
        <v>7.6291982808935188</v>
      </c>
      <c r="F62" s="143">
        <f>F56-F54</f>
        <v>7.7651615641746696</v>
      </c>
      <c r="G62" s="143">
        <f>G56-G54</f>
        <v>7.5389982490582099</v>
      </c>
      <c r="H62" s="143">
        <f>H56-H54</f>
        <v>-7.6749615323393634</v>
      </c>
    </row>
    <row r="63" spans="1:8" ht="14.15" customHeight="1">
      <c r="A63" s="338" t="s">
        <v>305</v>
      </c>
      <c r="B63" s="338"/>
      <c r="C63" s="338"/>
      <c r="D63" s="338"/>
      <c r="E63" s="338"/>
      <c r="F63" s="338"/>
      <c r="G63" s="338"/>
      <c r="H63" s="338"/>
    </row>
    <row r="64" spans="1:8">
      <c r="A64" s="370"/>
      <c r="B64" s="370"/>
      <c r="C64" s="370"/>
      <c r="D64" s="370"/>
      <c r="E64" s="370"/>
      <c r="F64" s="370"/>
      <c r="G64" s="370"/>
      <c r="H64" s="370"/>
    </row>
  </sheetData>
  <mergeCells count="63">
    <mergeCell ref="G7:H7"/>
    <mergeCell ref="A11:B11"/>
    <mergeCell ref="A12:B12"/>
    <mergeCell ref="D6:D8"/>
    <mergeCell ref="A5:B8"/>
    <mergeCell ref="C5:C8"/>
    <mergeCell ref="D5:H5"/>
    <mergeCell ref="E6:E8"/>
    <mergeCell ref="F6:H6"/>
    <mergeCell ref="F7:F8"/>
    <mergeCell ref="A9:B9"/>
    <mergeCell ref="C9:H9"/>
    <mergeCell ref="A10:B10"/>
    <mergeCell ref="C10:H10"/>
    <mergeCell ref="A13:B13"/>
    <mergeCell ref="A14:B14"/>
    <mergeCell ref="A15:B15"/>
    <mergeCell ref="A16:B16"/>
    <mergeCell ref="A17:B17"/>
    <mergeCell ref="C17:H17"/>
    <mergeCell ref="A18:B18"/>
    <mergeCell ref="A19:B19"/>
    <mergeCell ref="A20:B20"/>
    <mergeCell ref="A21:A22"/>
    <mergeCell ref="A23:A24"/>
    <mergeCell ref="A25:A26"/>
    <mergeCell ref="A29:B29"/>
    <mergeCell ref="A30:B30"/>
    <mergeCell ref="A27:B27"/>
    <mergeCell ref="C27:H27"/>
    <mergeCell ref="A28:B28"/>
    <mergeCell ref="C28:H28"/>
    <mergeCell ref="A31:B31"/>
    <mergeCell ref="A32:B32"/>
    <mergeCell ref="A33:B33"/>
    <mergeCell ref="A34:B34"/>
    <mergeCell ref="A35:B35"/>
    <mergeCell ref="C35:H35"/>
    <mergeCell ref="A36:B36"/>
    <mergeCell ref="A37:B37"/>
    <mergeCell ref="A38:B38"/>
    <mergeCell ref="A39:A40"/>
    <mergeCell ref="A41:A42"/>
    <mergeCell ref="A43:A44"/>
    <mergeCell ref="A47:B47"/>
    <mergeCell ref="A48:B48"/>
    <mergeCell ref="A45:B45"/>
    <mergeCell ref="C45:H45"/>
    <mergeCell ref="A46:B46"/>
    <mergeCell ref="C46:H46"/>
    <mergeCell ref="A49:B49"/>
    <mergeCell ref="A50:B50"/>
    <mergeCell ref="A51:B51"/>
    <mergeCell ref="A52:B52"/>
    <mergeCell ref="A53:B53"/>
    <mergeCell ref="C53:H53"/>
    <mergeCell ref="A63:H64"/>
    <mergeCell ref="A61:A62"/>
    <mergeCell ref="A54:B54"/>
    <mergeCell ref="A55:B55"/>
    <mergeCell ref="A56:B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N22" sqref="N22"/>
    </sheetView>
  </sheetViews>
  <sheetFormatPr baseColWidth="10" defaultColWidth="10.81640625" defaultRowHeight="14"/>
  <cols>
    <col min="1" max="1" width="24.54296875" style="1" customWidth="1"/>
    <col min="2" max="16" width="15.54296875" style="1" customWidth="1"/>
    <col min="17" max="16384" width="10.81640625" style="1"/>
  </cols>
  <sheetData>
    <row r="1" spans="1:16" s="15" customFormat="1" ht="20.149999999999999" customHeight="1">
      <c r="A1" s="35" t="s">
        <v>0</v>
      </c>
      <c r="F1" s="98"/>
      <c r="K1" s="158"/>
      <c r="P1" s="158"/>
    </row>
    <row r="2" spans="1:16" s="64" customFormat="1" ht="14.5" customHeight="1">
      <c r="A2" s="126"/>
    </row>
    <row r="3" spans="1:16" s="4" customFormat="1" ht="14.5" customHeight="1">
      <c r="A3" s="54" t="s">
        <v>218</v>
      </c>
    </row>
    <row r="4" spans="1:16" s="64" customFormat="1" ht="14.5" customHeight="1">
      <c r="A4" s="127"/>
    </row>
    <row r="5" spans="1:16" s="64" customFormat="1" ht="14.5" customHeight="1">
      <c r="A5" s="407" t="s">
        <v>28</v>
      </c>
      <c r="B5" s="384">
        <v>2013</v>
      </c>
      <c r="C5" s="385"/>
      <c r="D5" s="385"/>
      <c r="E5" s="385"/>
      <c r="F5" s="386"/>
      <c r="G5" s="384">
        <v>2015</v>
      </c>
      <c r="H5" s="385"/>
      <c r="I5" s="385"/>
      <c r="J5" s="385"/>
      <c r="K5" s="386"/>
      <c r="L5" s="384" t="s">
        <v>118</v>
      </c>
      <c r="M5" s="385"/>
      <c r="N5" s="385"/>
      <c r="O5" s="385"/>
      <c r="P5" s="386"/>
    </row>
    <row r="6" spans="1:16" ht="20.149999999999999" customHeight="1">
      <c r="A6" s="407"/>
      <c r="B6" s="380" t="s">
        <v>2</v>
      </c>
      <c r="C6" s="380" t="s">
        <v>51</v>
      </c>
      <c r="D6" s="380"/>
      <c r="E6" s="380"/>
      <c r="F6" s="380"/>
      <c r="G6" s="380" t="s">
        <v>2</v>
      </c>
      <c r="H6" s="380" t="s">
        <v>51</v>
      </c>
      <c r="I6" s="380"/>
      <c r="J6" s="380"/>
      <c r="K6" s="380"/>
      <c r="L6" s="380" t="s">
        <v>2</v>
      </c>
      <c r="M6" s="380" t="s">
        <v>51</v>
      </c>
      <c r="N6" s="380"/>
      <c r="O6" s="380"/>
      <c r="P6" s="380"/>
    </row>
    <row r="7" spans="1:16" ht="20.149999999999999" customHeight="1">
      <c r="A7" s="407"/>
      <c r="B7" s="380"/>
      <c r="C7" s="384" t="s">
        <v>68</v>
      </c>
      <c r="D7" s="386"/>
      <c r="E7" s="384" t="s">
        <v>69</v>
      </c>
      <c r="F7" s="386"/>
      <c r="G7" s="380"/>
      <c r="H7" s="384" t="s">
        <v>68</v>
      </c>
      <c r="I7" s="386"/>
      <c r="J7" s="384" t="s">
        <v>69</v>
      </c>
      <c r="K7" s="386"/>
      <c r="L7" s="380"/>
      <c r="M7" s="384" t="s">
        <v>68</v>
      </c>
      <c r="N7" s="386"/>
      <c r="O7" s="384" t="s">
        <v>69</v>
      </c>
      <c r="P7" s="386"/>
    </row>
    <row r="8" spans="1:16" ht="40" customHeight="1">
      <c r="A8" s="409"/>
      <c r="B8" s="380"/>
      <c r="C8" s="96" t="s">
        <v>71</v>
      </c>
      <c r="D8" s="384" t="s">
        <v>70</v>
      </c>
      <c r="E8" s="386"/>
      <c r="F8" s="96" t="s">
        <v>72</v>
      </c>
      <c r="G8" s="380"/>
      <c r="H8" s="157" t="s">
        <v>71</v>
      </c>
      <c r="I8" s="384" t="s">
        <v>70</v>
      </c>
      <c r="J8" s="386"/>
      <c r="K8" s="157" t="s">
        <v>72</v>
      </c>
      <c r="L8" s="380"/>
      <c r="M8" s="157" t="s">
        <v>71</v>
      </c>
      <c r="N8" s="384" t="s">
        <v>70</v>
      </c>
      <c r="O8" s="386"/>
      <c r="P8" s="157" t="s">
        <v>72</v>
      </c>
    </row>
    <row r="9" spans="1:16" ht="15" customHeight="1" thickBot="1">
      <c r="A9" s="58"/>
      <c r="B9" s="378" t="s">
        <v>5</v>
      </c>
      <c r="C9" s="378"/>
      <c r="D9" s="378"/>
      <c r="E9" s="378"/>
      <c r="F9" s="378"/>
      <c r="G9" s="378" t="s">
        <v>5</v>
      </c>
      <c r="H9" s="378"/>
      <c r="I9" s="378"/>
      <c r="J9" s="378"/>
      <c r="K9" s="378"/>
      <c r="L9" s="378" t="s">
        <v>5</v>
      </c>
      <c r="M9" s="378"/>
      <c r="N9" s="378"/>
      <c r="O9" s="378"/>
      <c r="P9" s="378"/>
    </row>
    <row r="10" spans="1:16" ht="14.5" thickBot="1">
      <c r="A10" s="102" t="s">
        <v>2</v>
      </c>
      <c r="B10" s="66">
        <f t="shared" ref="B10:K10" si="0">SUM(B11:B17)</f>
        <v>52484</v>
      </c>
      <c r="C10" s="66">
        <f t="shared" si="0"/>
        <v>29796</v>
      </c>
      <c r="D10" s="66">
        <f t="shared" si="0"/>
        <v>15068</v>
      </c>
      <c r="E10" s="66">
        <f t="shared" si="0"/>
        <v>4752</v>
      </c>
      <c r="F10" s="66">
        <f t="shared" si="0"/>
        <v>2868</v>
      </c>
      <c r="G10" s="66">
        <f t="shared" si="0"/>
        <v>54536</v>
      </c>
      <c r="H10" s="66">
        <f t="shared" si="0"/>
        <v>32148</v>
      </c>
      <c r="I10" s="66">
        <f t="shared" si="0"/>
        <v>14674</v>
      </c>
      <c r="J10" s="66">
        <f t="shared" si="0"/>
        <v>4875</v>
      </c>
      <c r="K10" s="66">
        <f t="shared" si="0"/>
        <v>2839</v>
      </c>
      <c r="L10" s="162">
        <f>G10-B10</f>
        <v>2052</v>
      </c>
      <c r="M10" s="162">
        <f t="shared" ref="M10:P17" si="1">H10-C10</f>
        <v>2352</v>
      </c>
      <c r="N10" s="162">
        <f t="shared" si="1"/>
        <v>-394</v>
      </c>
      <c r="O10" s="162">
        <f t="shared" si="1"/>
        <v>123</v>
      </c>
      <c r="P10" s="162">
        <f t="shared" si="1"/>
        <v>-29</v>
      </c>
    </row>
    <row r="11" spans="1:16" ht="14.5" thickBot="1">
      <c r="A11" s="70" t="s">
        <v>3</v>
      </c>
      <c r="B11" s="67">
        <f t="shared" ref="B11:B17" si="2">SUM(C11:F11)</f>
        <v>17230</v>
      </c>
      <c r="C11" s="67">
        <v>10380</v>
      </c>
      <c r="D11" s="67">
        <v>5111</v>
      </c>
      <c r="E11" s="67">
        <v>1016</v>
      </c>
      <c r="F11" s="67">
        <v>723</v>
      </c>
      <c r="G11" s="67">
        <f t="shared" ref="G11:G17" si="3">SUM(H11:K11)</f>
        <v>18034</v>
      </c>
      <c r="H11" s="67">
        <v>11233</v>
      </c>
      <c r="I11" s="67">
        <v>5171</v>
      </c>
      <c r="J11" s="67">
        <v>915</v>
      </c>
      <c r="K11" s="67">
        <v>715</v>
      </c>
      <c r="L11" s="163">
        <f t="shared" ref="L11:L17" si="4">G11-B11</f>
        <v>804</v>
      </c>
      <c r="M11" s="163">
        <f t="shared" si="1"/>
        <v>853</v>
      </c>
      <c r="N11" s="163">
        <f t="shared" si="1"/>
        <v>60</v>
      </c>
      <c r="O11" s="163">
        <f t="shared" si="1"/>
        <v>-101</v>
      </c>
      <c r="P11" s="163">
        <f t="shared" si="1"/>
        <v>-8</v>
      </c>
    </row>
    <row r="12" spans="1:16">
      <c r="A12" s="43" t="s">
        <v>39</v>
      </c>
      <c r="B12" s="66">
        <f t="shared" si="2"/>
        <v>8587</v>
      </c>
      <c r="C12" s="66">
        <v>4684</v>
      </c>
      <c r="D12" s="66">
        <v>2942</v>
      </c>
      <c r="E12" s="66">
        <v>730</v>
      </c>
      <c r="F12" s="66">
        <v>231</v>
      </c>
      <c r="G12" s="66">
        <f t="shared" si="3"/>
        <v>8697</v>
      </c>
      <c r="H12" s="66">
        <v>4948</v>
      </c>
      <c r="I12" s="66">
        <v>2822</v>
      </c>
      <c r="J12" s="66">
        <v>663</v>
      </c>
      <c r="K12" s="66">
        <v>264</v>
      </c>
      <c r="L12" s="162">
        <f t="shared" si="4"/>
        <v>110</v>
      </c>
      <c r="M12" s="162">
        <f t="shared" si="1"/>
        <v>264</v>
      </c>
      <c r="N12" s="162">
        <f t="shared" si="1"/>
        <v>-120</v>
      </c>
      <c r="O12" s="162">
        <f t="shared" si="1"/>
        <v>-67</v>
      </c>
      <c r="P12" s="162">
        <f t="shared" si="1"/>
        <v>33</v>
      </c>
    </row>
    <row r="13" spans="1:16">
      <c r="A13" s="44" t="s">
        <v>225</v>
      </c>
      <c r="B13" s="67">
        <f t="shared" si="2"/>
        <v>9331</v>
      </c>
      <c r="C13" s="67">
        <v>4755</v>
      </c>
      <c r="D13" s="67">
        <v>3764</v>
      </c>
      <c r="E13" s="67">
        <v>542</v>
      </c>
      <c r="F13" s="67">
        <v>270</v>
      </c>
      <c r="G13" s="67">
        <f t="shared" si="3"/>
        <v>9370</v>
      </c>
      <c r="H13" s="67">
        <v>5020</v>
      </c>
      <c r="I13" s="67">
        <v>3335</v>
      </c>
      <c r="J13" s="67">
        <v>772</v>
      </c>
      <c r="K13" s="67">
        <v>243</v>
      </c>
      <c r="L13" s="163">
        <f t="shared" si="4"/>
        <v>39</v>
      </c>
      <c r="M13" s="163">
        <f t="shared" si="1"/>
        <v>265</v>
      </c>
      <c r="N13" s="163">
        <f t="shared" si="1"/>
        <v>-429</v>
      </c>
      <c r="O13" s="163">
        <f t="shared" si="1"/>
        <v>230</v>
      </c>
      <c r="P13" s="163">
        <f t="shared" si="1"/>
        <v>-27</v>
      </c>
    </row>
    <row r="14" spans="1:16">
      <c r="A14" s="43" t="s">
        <v>26</v>
      </c>
      <c r="B14" s="66">
        <f t="shared" si="2"/>
        <v>2312</v>
      </c>
      <c r="C14" s="66">
        <v>1616</v>
      </c>
      <c r="D14" s="66">
        <v>431</v>
      </c>
      <c r="E14" s="66">
        <v>130</v>
      </c>
      <c r="F14" s="66">
        <v>135</v>
      </c>
      <c r="G14" s="66">
        <f t="shared" si="3"/>
        <v>2424</v>
      </c>
      <c r="H14" s="66">
        <v>1719</v>
      </c>
      <c r="I14" s="66">
        <v>418</v>
      </c>
      <c r="J14" s="66">
        <v>156</v>
      </c>
      <c r="K14" s="66">
        <v>131</v>
      </c>
      <c r="L14" s="162">
        <f t="shared" si="4"/>
        <v>112</v>
      </c>
      <c r="M14" s="162">
        <f t="shared" si="1"/>
        <v>103</v>
      </c>
      <c r="N14" s="162">
        <f t="shared" si="1"/>
        <v>-13</v>
      </c>
      <c r="O14" s="162">
        <f t="shared" si="1"/>
        <v>26</v>
      </c>
      <c r="P14" s="162">
        <f t="shared" si="1"/>
        <v>-4</v>
      </c>
    </row>
    <row r="15" spans="1:16" ht="14.5" thickBot="1">
      <c r="A15" s="44" t="s">
        <v>227</v>
      </c>
      <c r="B15" s="67">
        <f t="shared" si="2"/>
        <v>4743</v>
      </c>
      <c r="C15" s="67">
        <v>3080</v>
      </c>
      <c r="D15" s="67">
        <v>880</v>
      </c>
      <c r="E15" s="67">
        <v>476</v>
      </c>
      <c r="F15" s="67">
        <v>307</v>
      </c>
      <c r="G15" s="67">
        <f t="shared" si="3"/>
        <v>4918</v>
      </c>
      <c r="H15" s="67">
        <v>3333</v>
      </c>
      <c r="I15" s="67">
        <v>873</v>
      </c>
      <c r="J15" s="67">
        <v>440</v>
      </c>
      <c r="K15" s="67">
        <v>272</v>
      </c>
      <c r="L15" s="163">
        <f t="shared" si="4"/>
        <v>175</v>
      </c>
      <c r="M15" s="163">
        <f t="shared" si="1"/>
        <v>253</v>
      </c>
      <c r="N15" s="163">
        <f t="shared" si="1"/>
        <v>-7</v>
      </c>
      <c r="O15" s="163">
        <f t="shared" si="1"/>
        <v>-36</v>
      </c>
      <c r="P15" s="163">
        <f t="shared" si="1"/>
        <v>-35</v>
      </c>
    </row>
    <row r="16" spans="1:16" ht="14.5" thickBot="1">
      <c r="A16" s="71" t="s">
        <v>27</v>
      </c>
      <c r="B16" s="66">
        <f t="shared" si="2"/>
        <v>1370</v>
      </c>
      <c r="C16" s="66">
        <v>910</v>
      </c>
      <c r="D16" s="66">
        <v>338</v>
      </c>
      <c r="E16" s="66">
        <v>68</v>
      </c>
      <c r="F16" s="66">
        <v>54</v>
      </c>
      <c r="G16" s="66">
        <f t="shared" si="3"/>
        <v>1446</v>
      </c>
      <c r="H16" s="66">
        <v>978</v>
      </c>
      <c r="I16" s="66">
        <v>364</v>
      </c>
      <c r="J16" s="66">
        <v>54</v>
      </c>
      <c r="K16" s="66">
        <v>50</v>
      </c>
      <c r="L16" s="162">
        <f t="shared" si="4"/>
        <v>76</v>
      </c>
      <c r="M16" s="162">
        <f t="shared" si="1"/>
        <v>68</v>
      </c>
      <c r="N16" s="162">
        <f t="shared" si="1"/>
        <v>26</v>
      </c>
      <c r="O16" s="162">
        <f t="shared" si="1"/>
        <v>-14</v>
      </c>
      <c r="P16" s="162">
        <f t="shared" si="1"/>
        <v>-4</v>
      </c>
    </row>
    <row r="17" spans="1:16" ht="14.5" thickBot="1">
      <c r="A17" s="70" t="s">
        <v>4</v>
      </c>
      <c r="B17" s="67">
        <f t="shared" si="2"/>
        <v>8911</v>
      </c>
      <c r="C17" s="67">
        <v>4371</v>
      </c>
      <c r="D17" s="67">
        <v>1602</v>
      </c>
      <c r="E17" s="67">
        <v>1790</v>
      </c>
      <c r="F17" s="67">
        <v>1148</v>
      </c>
      <c r="G17" s="67">
        <f t="shared" si="3"/>
        <v>9647</v>
      </c>
      <c r="H17" s="67">
        <v>4917</v>
      </c>
      <c r="I17" s="67">
        <v>1691</v>
      </c>
      <c r="J17" s="67">
        <v>1875</v>
      </c>
      <c r="K17" s="67">
        <v>1164</v>
      </c>
      <c r="L17" s="163">
        <f t="shared" si="4"/>
        <v>736</v>
      </c>
      <c r="M17" s="163">
        <f t="shared" si="1"/>
        <v>546</v>
      </c>
      <c r="N17" s="163">
        <f t="shared" si="1"/>
        <v>89</v>
      </c>
      <c r="O17" s="163">
        <f t="shared" si="1"/>
        <v>85</v>
      </c>
      <c r="P17" s="163">
        <f t="shared" si="1"/>
        <v>16</v>
      </c>
    </row>
    <row r="18" spans="1:16" ht="15" customHeight="1" thickBot="1">
      <c r="A18" s="58"/>
      <c r="B18" s="378" t="s">
        <v>121</v>
      </c>
      <c r="C18" s="378"/>
      <c r="D18" s="378"/>
      <c r="E18" s="378"/>
      <c r="F18" s="378"/>
      <c r="G18" s="378" t="s">
        <v>121</v>
      </c>
      <c r="H18" s="378"/>
      <c r="I18" s="378"/>
      <c r="J18" s="378"/>
      <c r="K18" s="378"/>
      <c r="L18" s="378" t="s">
        <v>115</v>
      </c>
      <c r="M18" s="378"/>
      <c r="N18" s="378"/>
      <c r="O18" s="378"/>
      <c r="P18" s="378"/>
    </row>
    <row r="19" spans="1:16" ht="14.5" thickBot="1">
      <c r="A19" s="102" t="s">
        <v>2</v>
      </c>
      <c r="B19" s="89">
        <f t="shared" ref="B19:F26" si="5">B10*100/$B10</f>
        <v>100</v>
      </c>
      <c r="C19" s="36">
        <f t="shared" si="5"/>
        <v>56.771587531438151</v>
      </c>
      <c r="D19" s="36">
        <f t="shared" si="5"/>
        <v>28.709702004420397</v>
      </c>
      <c r="E19" s="36">
        <f t="shared" si="5"/>
        <v>9.0541879429921508</v>
      </c>
      <c r="F19" s="36">
        <f t="shared" si="5"/>
        <v>5.4645225211493029</v>
      </c>
      <c r="G19" s="89">
        <f>G10*100/$G10</f>
        <v>100</v>
      </c>
      <c r="H19" s="36">
        <f>H10*100/$G10</f>
        <v>58.948217691066453</v>
      </c>
      <c r="I19" s="36">
        <f>I10*100/$G10</f>
        <v>26.906997212850229</v>
      </c>
      <c r="J19" s="36">
        <f>J10*100/$G10</f>
        <v>8.9390494352354413</v>
      </c>
      <c r="K19" s="36">
        <f>K10*100/$G10</f>
        <v>5.2057356608478802</v>
      </c>
      <c r="L19" s="242" t="s">
        <v>247</v>
      </c>
      <c r="M19" s="143">
        <f>H19-C19</f>
        <v>2.1766301596283029</v>
      </c>
      <c r="N19" s="143">
        <f t="shared" ref="N19:P26" si="6">I19-D19</f>
        <v>-1.8027047915701679</v>
      </c>
      <c r="O19" s="143">
        <f t="shared" si="6"/>
        <v>-0.11513850775670953</v>
      </c>
      <c r="P19" s="143">
        <f t="shared" si="6"/>
        <v>-0.25878686030142273</v>
      </c>
    </row>
    <row r="20" spans="1:16" ht="14.5" thickBot="1">
      <c r="A20" s="70" t="s">
        <v>3</v>
      </c>
      <c r="B20" s="90">
        <f t="shared" si="5"/>
        <v>100</v>
      </c>
      <c r="C20" s="37">
        <f t="shared" si="5"/>
        <v>60.243760882182244</v>
      </c>
      <c r="D20" s="37">
        <f t="shared" si="5"/>
        <v>29.663377829367384</v>
      </c>
      <c r="E20" s="37">
        <f t="shared" si="5"/>
        <v>5.8966918165989552</v>
      </c>
      <c r="F20" s="37">
        <f t="shared" si="5"/>
        <v>4.1961694718514222</v>
      </c>
      <c r="G20" s="90">
        <f t="shared" ref="G20:K26" si="7">G11*100/$G11</f>
        <v>100</v>
      </c>
      <c r="H20" s="37">
        <f t="shared" si="7"/>
        <v>62.287900632139291</v>
      </c>
      <c r="I20" s="37">
        <f t="shared" si="7"/>
        <v>28.673616502162581</v>
      </c>
      <c r="J20" s="37">
        <f t="shared" si="7"/>
        <v>5.0737495841188869</v>
      </c>
      <c r="K20" s="37">
        <f t="shared" si="7"/>
        <v>3.9647332815792393</v>
      </c>
      <c r="L20" s="90" t="s">
        <v>247</v>
      </c>
      <c r="M20" s="142">
        <f t="shared" ref="M20:M26" si="8">H20-C20</f>
        <v>2.0441397499570471</v>
      </c>
      <c r="N20" s="142">
        <f t="shared" si="6"/>
        <v>-0.98976132720480337</v>
      </c>
      <c r="O20" s="142">
        <f t="shared" si="6"/>
        <v>-0.82294223248006837</v>
      </c>
      <c r="P20" s="142">
        <f t="shared" si="6"/>
        <v>-0.23143619027218287</v>
      </c>
    </row>
    <row r="21" spans="1:16">
      <c r="A21" s="43" t="s">
        <v>39</v>
      </c>
      <c r="B21" s="89">
        <f t="shared" si="5"/>
        <v>100</v>
      </c>
      <c r="C21" s="36">
        <f t="shared" si="5"/>
        <v>54.547571911028299</v>
      </c>
      <c r="D21" s="36">
        <f t="shared" si="5"/>
        <v>34.261092348899503</v>
      </c>
      <c r="E21" s="36">
        <f t="shared" si="5"/>
        <v>8.5012227786188426</v>
      </c>
      <c r="F21" s="36">
        <f t="shared" si="5"/>
        <v>2.6901129614533597</v>
      </c>
      <c r="G21" s="89">
        <f t="shared" si="7"/>
        <v>100</v>
      </c>
      <c r="H21" s="36">
        <f t="shared" si="7"/>
        <v>56.893181556858686</v>
      </c>
      <c r="I21" s="36">
        <f t="shared" si="7"/>
        <v>32.447970564562496</v>
      </c>
      <c r="J21" s="36">
        <f t="shared" si="7"/>
        <v>7.623318385650224</v>
      </c>
      <c r="K21" s="36">
        <f t="shared" si="7"/>
        <v>3.0355294929285961</v>
      </c>
      <c r="L21" s="89" t="s">
        <v>247</v>
      </c>
      <c r="M21" s="143">
        <f t="shared" si="8"/>
        <v>2.3456096458303861</v>
      </c>
      <c r="N21" s="143">
        <f t="shared" si="6"/>
        <v>-1.8131217843370067</v>
      </c>
      <c r="O21" s="143">
        <f t="shared" si="6"/>
        <v>-0.87790439296861855</v>
      </c>
      <c r="P21" s="143">
        <f t="shared" si="6"/>
        <v>0.34541653147523643</v>
      </c>
    </row>
    <row r="22" spans="1:16">
      <c r="A22" s="44" t="s">
        <v>225</v>
      </c>
      <c r="B22" s="90">
        <f t="shared" si="5"/>
        <v>100</v>
      </c>
      <c r="C22" s="37">
        <f t="shared" si="5"/>
        <v>50.959168363519453</v>
      </c>
      <c r="D22" s="37">
        <f t="shared" si="5"/>
        <v>40.338656092594576</v>
      </c>
      <c r="E22" s="37">
        <f t="shared" si="5"/>
        <v>5.8085950058943308</v>
      </c>
      <c r="F22" s="37">
        <f t="shared" si="5"/>
        <v>2.8935805379916406</v>
      </c>
      <c r="G22" s="90">
        <f t="shared" si="7"/>
        <v>100</v>
      </c>
      <c r="H22" s="37">
        <f t="shared" si="7"/>
        <v>53.575240128068302</v>
      </c>
      <c r="I22" s="37">
        <f t="shared" si="7"/>
        <v>35.592315901814302</v>
      </c>
      <c r="J22" s="37">
        <f t="shared" si="7"/>
        <v>8.23906083244397</v>
      </c>
      <c r="K22" s="37">
        <f t="shared" si="7"/>
        <v>2.5933831376734258</v>
      </c>
      <c r="L22" s="90" t="s">
        <v>247</v>
      </c>
      <c r="M22" s="142">
        <f t="shared" si="8"/>
        <v>2.6160717645488489</v>
      </c>
      <c r="N22" s="142">
        <f t="shared" si="6"/>
        <v>-4.7463401907802734</v>
      </c>
      <c r="O22" s="142">
        <f t="shared" si="6"/>
        <v>2.4304658265496393</v>
      </c>
      <c r="P22" s="142">
        <f t="shared" si="6"/>
        <v>-0.30019740031821485</v>
      </c>
    </row>
    <row r="23" spans="1:16">
      <c r="A23" s="43" t="s">
        <v>26</v>
      </c>
      <c r="B23" s="89">
        <f t="shared" si="5"/>
        <v>100</v>
      </c>
      <c r="C23" s="36">
        <f t="shared" si="5"/>
        <v>69.896193771626301</v>
      </c>
      <c r="D23" s="36">
        <f t="shared" si="5"/>
        <v>18.641868512110726</v>
      </c>
      <c r="E23" s="36">
        <f t="shared" si="5"/>
        <v>5.6228373702422143</v>
      </c>
      <c r="F23" s="36">
        <f t="shared" si="5"/>
        <v>5.8391003460207616</v>
      </c>
      <c r="G23" s="89">
        <f t="shared" si="7"/>
        <v>100</v>
      </c>
      <c r="H23" s="36">
        <f t="shared" si="7"/>
        <v>70.915841584158414</v>
      </c>
      <c r="I23" s="36">
        <f t="shared" si="7"/>
        <v>17.244224422442244</v>
      </c>
      <c r="J23" s="36">
        <f t="shared" si="7"/>
        <v>6.435643564356436</v>
      </c>
      <c r="K23" s="36">
        <f t="shared" si="7"/>
        <v>5.4042904290429039</v>
      </c>
      <c r="L23" s="89" t="s">
        <v>247</v>
      </c>
      <c r="M23" s="143">
        <f t="shared" si="8"/>
        <v>1.0196478125321136</v>
      </c>
      <c r="N23" s="143">
        <f t="shared" si="6"/>
        <v>-1.3976440896684821</v>
      </c>
      <c r="O23" s="143">
        <f t="shared" si="6"/>
        <v>0.81280619411422173</v>
      </c>
      <c r="P23" s="143">
        <f t="shared" si="6"/>
        <v>-0.43480991697785765</v>
      </c>
    </row>
    <row r="24" spans="1:16" ht="14.5" thickBot="1">
      <c r="A24" s="44" t="s">
        <v>227</v>
      </c>
      <c r="B24" s="90">
        <f t="shared" si="5"/>
        <v>100</v>
      </c>
      <c r="C24" s="37">
        <f t="shared" si="5"/>
        <v>64.93780307822054</v>
      </c>
      <c r="D24" s="37">
        <f t="shared" si="5"/>
        <v>18.553658022348724</v>
      </c>
      <c r="E24" s="37">
        <f t="shared" si="5"/>
        <v>10.035842293906811</v>
      </c>
      <c r="F24" s="37">
        <f t="shared" si="5"/>
        <v>6.4726966055239297</v>
      </c>
      <c r="G24" s="90">
        <f t="shared" si="7"/>
        <v>100</v>
      </c>
      <c r="H24" s="37">
        <f t="shared" si="7"/>
        <v>67.771451809678737</v>
      </c>
      <c r="I24" s="37">
        <f t="shared" si="7"/>
        <v>17.751118340788938</v>
      </c>
      <c r="J24" s="37">
        <f t="shared" si="7"/>
        <v>8.9467263115087441</v>
      </c>
      <c r="K24" s="37">
        <f t="shared" si="7"/>
        <v>5.5307035380235865</v>
      </c>
      <c r="L24" s="90" t="s">
        <v>247</v>
      </c>
      <c r="M24" s="142">
        <f t="shared" si="8"/>
        <v>2.8336487314581973</v>
      </c>
      <c r="N24" s="142">
        <f t="shared" si="6"/>
        <v>-0.80253968155978583</v>
      </c>
      <c r="O24" s="142">
        <f t="shared" si="6"/>
        <v>-1.0891159823980665</v>
      </c>
      <c r="P24" s="142">
        <f t="shared" si="6"/>
        <v>-0.94199306750034317</v>
      </c>
    </row>
    <row r="25" spans="1:16" ht="14.5" thickBot="1">
      <c r="A25" s="71" t="s">
        <v>27</v>
      </c>
      <c r="B25" s="89">
        <f t="shared" si="5"/>
        <v>100</v>
      </c>
      <c r="C25" s="36">
        <f t="shared" si="5"/>
        <v>66.423357664233578</v>
      </c>
      <c r="D25" s="36">
        <f t="shared" si="5"/>
        <v>24.67153284671533</v>
      </c>
      <c r="E25" s="36">
        <f t="shared" si="5"/>
        <v>4.9635036496350367</v>
      </c>
      <c r="F25" s="36">
        <f t="shared" si="5"/>
        <v>3.9416058394160585</v>
      </c>
      <c r="G25" s="89">
        <f t="shared" si="7"/>
        <v>100</v>
      </c>
      <c r="H25" s="36">
        <f t="shared" si="7"/>
        <v>67.634854771784234</v>
      </c>
      <c r="I25" s="36">
        <f t="shared" si="7"/>
        <v>25.172890733056708</v>
      </c>
      <c r="J25" s="36">
        <f t="shared" si="7"/>
        <v>3.7344398340248963</v>
      </c>
      <c r="K25" s="36">
        <f t="shared" si="7"/>
        <v>3.4578146611341634</v>
      </c>
      <c r="L25" s="89" t="s">
        <v>247</v>
      </c>
      <c r="M25" s="143">
        <f t="shared" si="8"/>
        <v>1.211497107550656</v>
      </c>
      <c r="N25" s="143">
        <f t="shared" si="6"/>
        <v>0.50135788634137768</v>
      </c>
      <c r="O25" s="143">
        <f t="shared" si="6"/>
        <v>-1.2290638156101403</v>
      </c>
      <c r="P25" s="143">
        <f t="shared" si="6"/>
        <v>-0.48379117828189511</v>
      </c>
    </row>
    <row r="26" spans="1:16" ht="14.5" thickBot="1">
      <c r="A26" s="70" t="s">
        <v>4</v>
      </c>
      <c r="B26" s="90">
        <f t="shared" si="5"/>
        <v>100</v>
      </c>
      <c r="C26" s="37">
        <f t="shared" si="5"/>
        <v>49.051733812142295</v>
      </c>
      <c r="D26" s="37">
        <f t="shared" si="5"/>
        <v>17.97778027157446</v>
      </c>
      <c r="E26" s="37">
        <f t="shared" si="5"/>
        <v>20.087532263494559</v>
      </c>
      <c r="F26" s="37">
        <f t="shared" si="5"/>
        <v>12.882953652788688</v>
      </c>
      <c r="G26" s="90">
        <f t="shared" si="7"/>
        <v>100</v>
      </c>
      <c r="H26" s="37">
        <f t="shared" si="7"/>
        <v>50.969213226909922</v>
      </c>
      <c r="I26" s="37">
        <f t="shared" si="7"/>
        <v>17.528765419301337</v>
      </c>
      <c r="J26" s="37">
        <f t="shared" si="7"/>
        <v>19.436094122525137</v>
      </c>
      <c r="K26" s="37">
        <f t="shared" si="7"/>
        <v>12.065927231263606</v>
      </c>
      <c r="L26" s="90" t="s">
        <v>247</v>
      </c>
      <c r="M26" s="142">
        <f t="shared" si="8"/>
        <v>1.9174794147676266</v>
      </c>
      <c r="N26" s="142">
        <f t="shared" si="6"/>
        <v>-0.44901485227312321</v>
      </c>
      <c r="O26" s="142">
        <f t="shared" si="6"/>
        <v>-0.65143814096942165</v>
      </c>
      <c r="P26" s="142">
        <f t="shared" si="6"/>
        <v>-0.81702642152508176</v>
      </c>
    </row>
    <row r="27" spans="1:16" ht="20" customHeight="1">
      <c r="A27" s="410" t="s">
        <v>305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</row>
  </sheetData>
  <mergeCells count="26">
    <mergeCell ref="A27:P27"/>
    <mergeCell ref="L9:P9"/>
    <mergeCell ref="L18:P18"/>
    <mergeCell ref="L5:P5"/>
    <mergeCell ref="L6:L8"/>
    <mergeCell ref="M6:P6"/>
    <mergeCell ref="M7:N7"/>
    <mergeCell ref="O7:P7"/>
    <mergeCell ref="N8:O8"/>
    <mergeCell ref="A5:A8"/>
    <mergeCell ref="G5:K5"/>
    <mergeCell ref="G6:G8"/>
    <mergeCell ref="H6:K6"/>
    <mergeCell ref="H7:I7"/>
    <mergeCell ref="J7:K7"/>
    <mergeCell ref="I8:J8"/>
    <mergeCell ref="B5:F5"/>
    <mergeCell ref="G9:K9"/>
    <mergeCell ref="G18:K18"/>
    <mergeCell ref="B9:F9"/>
    <mergeCell ref="B18:F18"/>
    <mergeCell ref="B6:B8"/>
    <mergeCell ref="C6:F6"/>
    <mergeCell ref="C7:D7"/>
    <mergeCell ref="E7:F7"/>
    <mergeCell ref="D8:E8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A5" sqref="A5:A8"/>
    </sheetView>
  </sheetViews>
  <sheetFormatPr baseColWidth="10" defaultColWidth="10.81640625" defaultRowHeight="14"/>
  <cols>
    <col min="1" max="1" width="24.54296875" style="1" customWidth="1"/>
    <col min="2" max="16" width="14.6328125" style="1" customWidth="1"/>
    <col min="17" max="16384" width="10.81640625" style="1"/>
  </cols>
  <sheetData>
    <row r="1" spans="1:16" s="15" customFormat="1" ht="20.149999999999999" customHeight="1">
      <c r="A1" s="35" t="s">
        <v>0</v>
      </c>
      <c r="F1" s="65"/>
      <c r="G1" s="412"/>
      <c r="H1" s="412"/>
      <c r="I1" s="412"/>
      <c r="J1" s="412"/>
    </row>
    <row r="2" spans="1:16" s="64" customFormat="1" ht="14.5" customHeight="1">
      <c r="A2" s="126"/>
    </row>
    <row r="3" spans="1:16" s="4" customFormat="1" ht="14.5" customHeight="1">
      <c r="A3" s="54" t="s">
        <v>314</v>
      </c>
    </row>
    <row r="4" spans="1:16" s="64" customFormat="1" ht="14.5" customHeight="1">
      <c r="A4" s="127"/>
    </row>
    <row r="5" spans="1:16" s="64" customFormat="1" ht="14.5" customHeight="1">
      <c r="A5" s="407" t="s">
        <v>28</v>
      </c>
      <c r="B5" s="384">
        <v>2013</v>
      </c>
      <c r="C5" s="385"/>
      <c r="D5" s="385"/>
      <c r="E5" s="385"/>
      <c r="F5" s="386"/>
      <c r="G5" s="384">
        <v>2015</v>
      </c>
      <c r="H5" s="385"/>
      <c r="I5" s="385"/>
      <c r="J5" s="385"/>
      <c r="K5" s="386"/>
      <c r="L5" s="384" t="s">
        <v>118</v>
      </c>
      <c r="M5" s="385"/>
      <c r="N5" s="385"/>
      <c r="O5" s="385"/>
      <c r="P5" s="386"/>
    </row>
    <row r="6" spans="1:16" ht="20.149999999999999" customHeight="1">
      <c r="A6" s="407"/>
      <c r="B6" s="380" t="s">
        <v>2</v>
      </c>
      <c r="C6" s="380" t="s">
        <v>51</v>
      </c>
      <c r="D6" s="380"/>
      <c r="E6" s="380"/>
      <c r="F6" s="380"/>
      <c r="G6" s="380" t="s">
        <v>2</v>
      </c>
      <c r="H6" s="380" t="s">
        <v>51</v>
      </c>
      <c r="I6" s="380"/>
      <c r="J6" s="380"/>
      <c r="K6" s="380"/>
      <c r="L6" s="380" t="s">
        <v>2</v>
      </c>
      <c r="M6" s="380" t="s">
        <v>51</v>
      </c>
      <c r="N6" s="380"/>
      <c r="O6" s="380"/>
      <c r="P6" s="380"/>
    </row>
    <row r="7" spans="1:16" ht="20.149999999999999" customHeight="1">
      <c r="A7" s="407"/>
      <c r="B7" s="380"/>
      <c r="C7" s="384" t="s">
        <v>68</v>
      </c>
      <c r="D7" s="386"/>
      <c r="E7" s="384" t="s">
        <v>69</v>
      </c>
      <c r="F7" s="386"/>
      <c r="G7" s="380"/>
      <c r="H7" s="384" t="s">
        <v>68</v>
      </c>
      <c r="I7" s="386"/>
      <c r="J7" s="384" t="s">
        <v>69</v>
      </c>
      <c r="K7" s="386"/>
      <c r="L7" s="380"/>
      <c r="M7" s="384" t="s">
        <v>68</v>
      </c>
      <c r="N7" s="386"/>
      <c r="O7" s="384" t="s">
        <v>69</v>
      </c>
      <c r="P7" s="386"/>
    </row>
    <row r="8" spans="1:16" ht="40" customHeight="1">
      <c r="A8" s="409"/>
      <c r="B8" s="381"/>
      <c r="C8" s="248" t="s">
        <v>71</v>
      </c>
      <c r="D8" s="404" t="s">
        <v>70</v>
      </c>
      <c r="E8" s="405"/>
      <c r="F8" s="248" t="s">
        <v>72</v>
      </c>
      <c r="G8" s="381"/>
      <c r="H8" s="248" t="s">
        <v>71</v>
      </c>
      <c r="I8" s="404" t="s">
        <v>70</v>
      </c>
      <c r="J8" s="405"/>
      <c r="K8" s="248" t="s">
        <v>72</v>
      </c>
      <c r="L8" s="381"/>
      <c r="M8" s="248" t="s">
        <v>71</v>
      </c>
      <c r="N8" s="404" t="s">
        <v>70</v>
      </c>
      <c r="O8" s="405"/>
      <c r="P8" s="248" t="s">
        <v>72</v>
      </c>
    </row>
    <row r="9" spans="1:16">
      <c r="A9" s="117"/>
      <c r="B9" s="411" t="s">
        <v>30</v>
      </c>
      <c r="C9" s="411"/>
      <c r="D9" s="411"/>
      <c r="E9" s="411"/>
      <c r="F9" s="411"/>
      <c r="G9" s="411" t="s">
        <v>30</v>
      </c>
      <c r="H9" s="411"/>
      <c r="I9" s="411"/>
      <c r="J9" s="411"/>
      <c r="K9" s="411"/>
      <c r="L9" s="411" t="s">
        <v>30</v>
      </c>
      <c r="M9" s="411"/>
      <c r="N9" s="411"/>
      <c r="O9" s="411"/>
      <c r="P9" s="411"/>
    </row>
    <row r="10" spans="1:16" ht="15" customHeight="1" thickBot="1">
      <c r="A10" s="58"/>
      <c r="B10" s="413" t="s">
        <v>5</v>
      </c>
      <c r="C10" s="413"/>
      <c r="D10" s="413"/>
      <c r="E10" s="413"/>
      <c r="F10" s="413"/>
      <c r="G10" s="413" t="s">
        <v>5</v>
      </c>
      <c r="H10" s="413"/>
      <c r="I10" s="413"/>
      <c r="J10" s="413"/>
      <c r="K10" s="413"/>
      <c r="L10" s="413" t="s">
        <v>5</v>
      </c>
      <c r="M10" s="413"/>
      <c r="N10" s="413"/>
      <c r="O10" s="413"/>
      <c r="P10" s="413"/>
    </row>
    <row r="11" spans="1:16" ht="14.5" thickBot="1">
      <c r="A11" s="249" t="s">
        <v>2</v>
      </c>
      <c r="B11" s="259">
        <f t="shared" ref="B11:K11" si="0">SUM(B12:B18)</f>
        <v>41585</v>
      </c>
      <c r="C11" s="259">
        <f t="shared" si="0"/>
        <v>20338</v>
      </c>
      <c r="D11" s="259">
        <f t="shared" si="0"/>
        <v>14484</v>
      </c>
      <c r="E11" s="259">
        <f t="shared" si="0"/>
        <v>4362</v>
      </c>
      <c r="F11" s="259">
        <f t="shared" si="0"/>
        <v>2401</v>
      </c>
      <c r="G11" s="259">
        <f t="shared" si="0"/>
        <v>43289</v>
      </c>
      <c r="H11" s="259">
        <f t="shared" si="0"/>
        <v>22303</v>
      </c>
      <c r="I11" s="259">
        <f t="shared" si="0"/>
        <v>14178</v>
      </c>
      <c r="J11" s="259">
        <f t="shared" si="0"/>
        <v>4456</v>
      </c>
      <c r="K11" s="259">
        <f t="shared" si="0"/>
        <v>2352</v>
      </c>
      <c r="L11" s="260">
        <f>G11-B11</f>
        <v>1704</v>
      </c>
      <c r="M11" s="260">
        <f t="shared" ref="M11:P18" si="1">H11-C11</f>
        <v>1965</v>
      </c>
      <c r="N11" s="260">
        <f t="shared" si="1"/>
        <v>-306</v>
      </c>
      <c r="O11" s="260">
        <f t="shared" si="1"/>
        <v>94</v>
      </c>
      <c r="P11" s="260">
        <f t="shared" si="1"/>
        <v>-49</v>
      </c>
    </row>
    <row r="12" spans="1:16" ht="14.5" thickBot="1">
      <c r="A12" s="70" t="s">
        <v>3</v>
      </c>
      <c r="B12" s="67">
        <f t="shared" ref="B12:B18" si="2">SUM(C12:F12)</f>
        <v>13113</v>
      </c>
      <c r="C12" s="67">
        <v>6612</v>
      </c>
      <c r="D12" s="67">
        <v>4844</v>
      </c>
      <c r="E12" s="67">
        <v>987</v>
      </c>
      <c r="F12" s="67">
        <v>670</v>
      </c>
      <c r="G12" s="67">
        <f t="shared" ref="G12:G18" si="3">SUM(H12:K12)</f>
        <v>13864</v>
      </c>
      <c r="H12" s="67">
        <v>7367</v>
      </c>
      <c r="I12" s="67">
        <v>4962</v>
      </c>
      <c r="J12" s="67">
        <v>867</v>
      </c>
      <c r="K12" s="67">
        <v>668</v>
      </c>
      <c r="L12" s="163">
        <f t="shared" ref="L12:L18" si="4">G12-B12</f>
        <v>751</v>
      </c>
      <c r="M12" s="163">
        <f t="shared" si="1"/>
        <v>755</v>
      </c>
      <c r="N12" s="163">
        <f t="shared" si="1"/>
        <v>118</v>
      </c>
      <c r="O12" s="163">
        <f t="shared" si="1"/>
        <v>-120</v>
      </c>
      <c r="P12" s="163">
        <f t="shared" si="1"/>
        <v>-2</v>
      </c>
    </row>
    <row r="13" spans="1:16">
      <c r="A13" s="43" t="s">
        <v>39</v>
      </c>
      <c r="B13" s="66">
        <f t="shared" si="2"/>
        <v>7445</v>
      </c>
      <c r="C13" s="66">
        <v>3677</v>
      </c>
      <c r="D13" s="66">
        <v>2886</v>
      </c>
      <c r="E13" s="66">
        <v>678</v>
      </c>
      <c r="F13" s="66">
        <v>204</v>
      </c>
      <c r="G13" s="66">
        <f t="shared" si="3"/>
        <v>7517</v>
      </c>
      <c r="H13" s="66">
        <v>3895</v>
      </c>
      <c r="I13" s="66">
        <v>2767</v>
      </c>
      <c r="J13" s="66">
        <v>620</v>
      </c>
      <c r="K13" s="66">
        <v>235</v>
      </c>
      <c r="L13" s="162">
        <f t="shared" si="4"/>
        <v>72</v>
      </c>
      <c r="M13" s="162">
        <f t="shared" si="1"/>
        <v>218</v>
      </c>
      <c r="N13" s="162">
        <f t="shared" si="1"/>
        <v>-119</v>
      </c>
      <c r="O13" s="162">
        <f t="shared" si="1"/>
        <v>-58</v>
      </c>
      <c r="P13" s="162">
        <f t="shared" si="1"/>
        <v>31</v>
      </c>
    </row>
    <row r="14" spans="1:16">
      <c r="A14" s="44" t="s">
        <v>225</v>
      </c>
      <c r="B14" s="67">
        <f t="shared" si="2"/>
        <v>9083</v>
      </c>
      <c r="C14" s="67">
        <v>4530</v>
      </c>
      <c r="D14" s="67">
        <v>3748</v>
      </c>
      <c r="E14" s="67">
        <v>539</v>
      </c>
      <c r="F14" s="67">
        <v>266</v>
      </c>
      <c r="G14" s="67">
        <f t="shared" si="3"/>
        <v>9120</v>
      </c>
      <c r="H14" s="67">
        <v>4789</v>
      </c>
      <c r="I14" s="67">
        <v>3320</v>
      </c>
      <c r="J14" s="67">
        <v>769</v>
      </c>
      <c r="K14" s="67">
        <v>242</v>
      </c>
      <c r="L14" s="163">
        <f t="shared" si="4"/>
        <v>37</v>
      </c>
      <c r="M14" s="163">
        <f t="shared" si="1"/>
        <v>259</v>
      </c>
      <c r="N14" s="163">
        <f t="shared" si="1"/>
        <v>-428</v>
      </c>
      <c r="O14" s="163">
        <f t="shared" si="1"/>
        <v>230</v>
      </c>
      <c r="P14" s="163">
        <f t="shared" si="1"/>
        <v>-24</v>
      </c>
    </row>
    <row r="15" spans="1:16">
      <c r="A15" s="43" t="s">
        <v>26</v>
      </c>
      <c r="B15" s="66">
        <f t="shared" si="2"/>
        <v>1612</v>
      </c>
      <c r="C15" s="66">
        <v>952</v>
      </c>
      <c r="D15" s="66">
        <v>411</v>
      </c>
      <c r="E15" s="66">
        <v>122</v>
      </c>
      <c r="F15" s="66">
        <v>127</v>
      </c>
      <c r="G15" s="66">
        <f t="shared" si="3"/>
        <v>1726</v>
      </c>
      <c r="H15" s="66">
        <v>1059</v>
      </c>
      <c r="I15" s="66">
        <v>401</v>
      </c>
      <c r="J15" s="66">
        <v>144</v>
      </c>
      <c r="K15" s="66">
        <v>122</v>
      </c>
      <c r="L15" s="162">
        <f t="shared" si="4"/>
        <v>114</v>
      </c>
      <c r="M15" s="162">
        <f t="shared" si="1"/>
        <v>107</v>
      </c>
      <c r="N15" s="162">
        <f t="shared" si="1"/>
        <v>-10</v>
      </c>
      <c r="O15" s="162">
        <f t="shared" si="1"/>
        <v>22</v>
      </c>
      <c r="P15" s="162">
        <f t="shared" si="1"/>
        <v>-5</v>
      </c>
    </row>
    <row r="16" spans="1:16" ht="14.5" thickBot="1">
      <c r="A16" s="44" t="s">
        <v>227</v>
      </c>
      <c r="B16" s="67">
        <f t="shared" si="2"/>
        <v>2927</v>
      </c>
      <c r="C16" s="67">
        <v>1456</v>
      </c>
      <c r="D16" s="67">
        <v>803</v>
      </c>
      <c r="E16" s="67">
        <v>423</v>
      </c>
      <c r="F16" s="67">
        <v>245</v>
      </c>
      <c r="G16" s="67">
        <f t="shared" si="3"/>
        <v>3063</v>
      </c>
      <c r="H16" s="67">
        <v>1642</v>
      </c>
      <c r="I16" s="67">
        <v>802</v>
      </c>
      <c r="J16" s="67">
        <v>390</v>
      </c>
      <c r="K16" s="67">
        <v>229</v>
      </c>
      <c r="L16" s="163">
        <f t="shared" si="4"/>
        <v>136</v>
      </c>
      <c r="M16" s="163">
        <f t="shared" si="1"/>
        <v>186</v>
      </c>
      <c r="N16" s="163">
        <f t="shared" si="1"/>
        <v>-1</v>
      </c>
      <c r="O16" s="163">
        <f t="shared" si="1"/>
        <v>-33</v>
      </c>
      <c r="P16" s="163">
        <f t="shared" si="1"/>
        <v>-16</v>
      </c>
    </row>
    <row r="17" spans="1:16" ht="14.5" thickBot="1">
      <c r="A17" s="71" t="s">
        <v>27</v>
      </c>
      <c r="B17" s="66">
        <f t="shared" si="2"/>
        <v>980</v>
      </c>
      <c r="C17" s="66">
        <v>549</v>
      </c>
      <c r="D17" s="66">
        <v>321</v>
      </c>
      <c r="E17" s="66">
        <v>61</v>
      </c>
      <c r="F17" s="66">
        <v>49</v>
      </c>
      <c r="G17" s="66">
        <f t="shared" si="3"/>
        <v>1045</v>
      </c>
      <c r="H17" s="66">
        <v>599</v>
      </c>
      <c r="I17" s="66">
        <v>351</v>
      </c>
      <c r="J17" s="66">
        <v>49</v>
      </c>
      <c r="K17" s="66">
        <v>46</v>
      </c>
      <c r="L17" s="162">
        <f t="shared" si="4"/>
        <v>65</v>
      </c>
      <c r="M17" s="162">
        <f t="shared" si="1"/>
        <v>50</v>
      </c>
      <c r="N17" s="162">
        <f t="shared" si="1"/>
        <v>30</v>
      </c>
      <c r="O17" s="162">
        <f t="shared" si="1"/>
        <v>-12</v>
      </c>
      <c r="P17" s="162">
        <f t="shared" si="1"/>
        <v>-3</v>
      </c>
    </row>
    <row r="18" spans="1:16" ht="14.5" thickBot="1">
      <c r="A18" s="70" t="s">
        <v>4</v>
      </c>
      <c r="B18" s="67">
        <f t="shared" si="2"/>
        <v>6425</v>
      </c>
      <c r="C18" s="67">
        <v>2562</v>
      </c>
      <c r="D18" s="67">
        <v>1471</v>
      </c>
      <c r="E18" s="67">
        <v>1552</v>
      </c>
      <c r="F18" s="67">
        <v>840</v>
      </c>
      <c r="G18" s="67">
        <f t="shared" si="3"/>
        <v>6954</v>
      </c>
      <c r="H18" s="67">
        <v>2952</v>
      </c>
      <c r="I18" s="67">
        <v>1575</v>
      </c>
      <c r="J18" s="67">
        <v>1617</v>
      </c>
      <c r="K18" s="67">
        <v>810</v>
      </c>
      <c r="L18" s="163">
        <f t="shared" si="4"/>
        <v>529</v>
      </c>
      <c r="M18" s="163">
        <f t="shared" si="1"/>
        <v>390</v>
      </c>
      <c r="N18" s="163">
        <f t="shared" si="1"/>
        <v>104</v>
      </c>
      <c r="O18" s="163">
        <f t="shared" si="1"/>
        <v>65</v>
      </c>
      <c r="P18" s="163">
        <f t="shared" si="1"/>
        <v>-30</v>
      </c>
    </row>
    <row r="19" spans="1:16" ht="15" customHeight="1" thickBot="1">
      <c r="A19" s="58"/>
      <c r="B19" s="378" t="s">
        <v>121</v>
      </c>
      <c r="C19" s="378"/>
      <c r="D19" s="378"/>
      <c r="E19" s="378"/>
      <c r="F19" s="378"/>
      <c r="G19" s="378" t="s">
        <v>121</v>
      </c>
      <c r="H19" s="378"/>
      <c r="I19" s="378"/>
      <c r="J19" s="378"/>
      <c r="K19" s="378"/>
      <c r="L19" s="378" t="s">
        <v>115</v>
      </c>
      <c r="M19" s="378"/>
      <c r="N19" s="378"/>
      <c r="O19" s="378"/>
      <c r="P19" s="378"/>
    </row>
    <row r="20" spans="1:16" ht="14.5" thickBot="1">
      <c r="A20" s="249" t="s">
        <v>2</v>
      </c>
      <c r="B20" s="89">
        <f t="shared" ref="B20:F27" si="5">B11*100/$B11</f>
        <v>100</v>
      </c>
      <c r="C20" s="36">
        <f t="shared" si="5"/>
        <v>48.90705783335337</v>
      </c>
      <c r="D20" s="36">
        <f t="shared" si="5"/>
        <v>34.829866538415295</v>
      </c>
      <c r="E20" s="36">
        <f t="shared" si="5"/>
        <v>10.489359143922087</v>
      </c>
      <c r="F20" s="36">
        <f t="shared" si="5"/>
        <v>5.7737164843092463</v>
      </c>
      <c r="G20" s="89">
        <f>G11*100/$G11</f>
        <v>100</v>
      </c>
      <c r="H20" s="36">
        <f>H11*100/$G11</f>
        <v>51.521171660237009</v>
      </c>
      <c r="I20" s="36">
        <f>I11*100/$G11</f>
        <v>32.751969322460674</v>
      </c>
      <c r="J20" s="36">
        <f>J11*100/$G11</f>
        <v>10.29360807595463</v>
      </c>
      <c r="K20" s="36">
        <f>K11*100/$G11</f>
        <v>5.4332509413476862</v>
      </c>
      <c r="L20" s="242" t="s">
        <v>247</v>
      </c>
      <c r="M20" s="143">
        <f>H20-C20</f>
        <v>2.6141138268836386</v>
      </c>
      <c r="N20" s="143">
        <f t="shared" ref="N20:P27" si="6">I20-D20</f>
        <v>-2.0778972159546214</v>
      </c>
      <c r="O20" s="143">
        <f t="shared" si="6"/>
        <v>-0.195751067967457</v>
      </c>
      <c r="P20" s="143">
        <f t="shared" si="6"/>
        <v>-0.34046554296156017</v>
      </c>
    </row>
    <row r="21" spans="1:16" ht="14.5" thickBot="1">
      <c r="A21" s="70" t="s">
        <v>3</v>
      </c>
      <c r="B21" s="90">
        <f t="shared" si="5"/>
        <v>100</v>
      </c>
      <c r="C21" s="37">
        <f t="shared" si="5"/>
        <v>50.423244108899567</v>
      </c>
      <c r="D21" s="37">
        <f t="shared" si="5"/>
        <v>36.940440783954855</v>
      </c>
      <c r="E21" s="37">
        <f t="shared" si="5"/>
        <v>7.5268817204301079</v>
      </c>
      <c r="F21" s="37">
        <f t="shared" si="5"/>
        <v>5.1094333867154731</v>
      </c>
      <c r="G21" s="90">
        <f t="shared" ref="G21:K27" si="7">G12*100/$G12</f>
        <v>100</v>
      </c>
      <c r="H21" s="37">
        <f t="shared" si="7"/>
        <v>53.137622619734564</v>
      </c>
      <c r="I21" s="37">
        <f t="shared" si="7"/>
        <v>35.790536641661859</v>
      </c>
      <c r="J21" s="37">
        <f t="shared" si="7"/>
        <v>6.2536064627813044</v>
      </c>
      <c r="K21" s="37">
        <f t="shared" si="7"/>
        <v>4.8182342758222738</v>
      </c>
      <c r="L21" s="90" t="s">
        <v>247</v>
      </c>
      <c r="M21" s="142">
        <f t="shared" ref="M21:M27" si="8">H21-C21</f>
        <v>2.7143785108349974</v>
      </c>
      <c r="N21" s="142">
        <f t="shared" si="6"/>
        <v>-1.1499041422929963</v>
      </c>
      <c r="O21" s="142">
        <f t="shared" si="6"/>
        <v>-1.2732752576488036</v>
      </c>
      <c r="P21" s="142">
        <f t="shared" si="6"/>
        <v>-0.29119911089319928</v>
      </c>
    </row>
    <row r="22" spans="1:16">
      <c r="A22" s="43" t="s">
        <v>39</v>
      </c>
      <c r="B22" s="89">
        <f t="shared" si="5"/>
        <v>100</v>
      </c>
      <c r="C22" s="36">
        <f t="shared" si="5"/>
        <v>49.388851578240427</v>
      </c>
      <c r="D22" s="36">
        <f t="shared" si="5"/>
        <v>38.764271323035594</v>
      </c>
      <c r="E22" s="36">
        <f t="shared" si="5"/>
        <v>9.1067830758898598</v>
      </c>
      <c r="F22" s="36">
        <f t="shared" si="5"/>
        <v>2.7400940228341168</v>
      </c>
      <c r="G22" s="89">
        <f t="shared" si="7"/>
        <v>100</v>
      </c>
      <c r="H22" s="36">
        <f t="shared" si="7"/>
        <v>51.815883996275112</v>
      </c>
      <c r="I22" s="36">
        <f t="shared" si="7"/>
        <v>36.809897565518156</v>
      </c>
      <c r="J22" s="36">
        <f t="shared" si="7"/>
        <v>8.2479712651323673</v>
      </c>
      <c r="K22" s="36">
        <f t="shared" si="7"/>
        <v>3.1262471730743648</v>
      </c>
      <c r="L22" s="89" t="s">
        <v>247</v>
      </c>
      <c r="M22" s="143">
        <f t="shared" si="8"/>
        <v>2.4270324180346847</v>
      </c>
      <c r="N22" s="143">
        <f t="shared" si="6"/>
        <v>-1.9543737575174376</v>
      </c>
      <c r="O22" s="143">
        <f t="shared" si="6"/>
        <v>-0.85881181075749247</v>
      </c>
      <c r="P22" s="143">
        <f t="shared" si="6"/>
        <v>0.38615315024024799</v>
      </c>
    </row>
    <row r="23" spans="1:16">
      <c r="A23" s="44" t="s">
        <v>225</v>
      </c>
      <c r="B23" s="90">
        <f t="shared" si="5"/>
        <v>100</v>
      </c>
      <c r="C23" s="37">
        <f t="shared" si="5"/>
        <v>49.873389849168774</v>
      </c>
      <c r="D23" s="37">
        <f t="shared" si="5"/>
        <v>41.2638995926456</v>
      </c>
      <c r="E23" s="37">
        <f t="shared" si="5"/>
        <v>5.9341627215677644</v>
      </c>
      <c r="F23" s="37">
        <f t="shared" si="5"/>
        <v>2.9285478366178577</v>
      </c>
      <c r="G23" s="90">
        <f t="shared" si="7"/>
        <v>100</v>
      </c>
      <c r="H23" s="37">
        <f t="shared" si="7"/>
        <v>52.510964912280699</v>
      </c>
      <c r="I23" s="37">
        <f t="shared" si="7"/>
        <v>36.403508771929822</v>
      </c>
      <c r="J23" s="37">
        <f t="shared" si="7"/>
        <v>8.432017543859649</v>
      </c>
      <c r="K23" s="37">
        <f t="shared" si="7"/>
        <v>2.6535087719298245</v>
      </c>
      <c r="L23" s="90" t="s">
        <v>247</v>
      </c>
      <c r="M23" s="142">
        <f t="shared" si="8"/>
        <v>2.6375750631119246</v>
      </c>
      <c r="N23" s="142">
        <f t="shared" si="6"/>
        <v>-4.8603908207157787</v>
      </c>
      <c r="O23" s="142">
        <f t="shared" si="6"/>
        <v>2.4978548222918846</v>
      </c>
      <c r="P23" s="142">
        <f t="shared" si="6"/>
        <v>-0.27503906468803319</v>
      </c>
    </row>
    <row r="24" spans="1:16">
      <c r="A24" s="43" t="s">
        <v>26</v>
      </c>
      <c r="B24" s="89">
        <f t="shared" si="5"/>
        <v>100</v>
      </c>
      <c r="C24" s="36">
        <f t="shared" si="5"/>
        <v>59.057071960297769</v>
      </c>
      <c r="D24" s="36">
        <f t="shared" si="5"/>
        <v>25.496277915632753</v>
      </c>
      <c r="E24" s="36">
        <f t="shared" si="5"/>
        <v>7.5682382133995034</v>
      </c>
      <c r="F24" s="36">
        <f t="shared" si="5"/>
        <v>7.8784119106699748</v>
      </c>
      <c r="G24" s="89">
        <f t="shared" si="7"/>
        <v>100</v>
      </c>
      <c r="H24" s="36">
        <f t="shared" si="7"/>
        <v>61.355735805330241</v>
      </c>
      <c r="I24" s="36">
        <f t="shared" si="7"/>
        <v>23.232908458864426</v>
      </c>
      <c r="J24" s="36">
        <f t="shared" si="7"/>
        <v>8.3429895712630362</v>
      </c>
      <c r="K24" s="36">
        <f t="shared" si="7"/>
        <v>7.0683661645422946</v>
      </c>
      <c r="L24" s="89" t="s">
        <v>247</v>
      </c>
      <c r="M24" s="143">
        <f t="shared" si="8"/>
        <v>2.2986638450324719</v>
      </c>
      <c r="N24" s="143">
        <f t="shared" si="6"/>
        <v>-2.2633694567683271</v>
      </c>
      <c r="O24" s="143">
        <f t="shared" si="6"/>
        <v>0.77475135786353277</v>
      </c>
      <c r="P24" s="143">
        <f t="shared" si="6"/>
        <v>-0.81004574612768021</v>
      </c>
    </row>
    <row r="25" spans="1:16" ht="14.5" thickBot="1">
      <c r="A25" s="44" t="s">
        <v>227</v>
      </c>
      <c r="B25" s="90">
        <f t="shared" si="5"/>
        <v>100</v>
      </c>
      <c r="C25" s="37">
        <f t="shared" si="5"/>
        <v>49.743764947044752</v>
      </c>
      <c r="D25" s="37">
        <f t="shared" si="5"/>
        <v>27.434233003074819</v>
      </c>
      <c r="E25" s="37">
        <f t="shared" si="5"/>
        <v>14.451656986675777</v>
      </c>
      <c r="F25" s="37">
        <f t="shared" si="5"/>
        <v>8.3703450632046472</v>
      </c>
      <c r="G25" s="90">
        <f t="shared" si="7"/>
        <v>100</v>
      </c>
      <c r="H25" s="37">
        <f t="shared" si="7"/>
        <v>53.607574273587986</v>
      </c>
      <c r="I25" s="37">
        <f t="shared" si="7"/>
        <v>26.183480248122756</v>
      </c>
      <c r="J25" s="37">
        <f t="shared" si="7"/>
        <v>12.732615083251714</v>
      </c>
      <c r="K25" s="37">
        <f t="shared" si="7"/>
        <v>7.4763303950375448</v>
      </c>
      <c r="L25" s="90" t="s">
        <v>247</v>
      </c>
      <c r="M25" s="142">
        <f t="shared" si="8"/>
        <v>3.8638093265432332</v>
      </c>
      <c r="N25" s="142">
        <f t="shared" si="6"/>
        <v>-1.2507527549520638</v>
      </c>
      <c r="O25" s="142">
        <f t="shared" si="6"/>
        <v>-1.7190419034240634</v>
      </c>
      <c r="P25" s="142">
        <f t="shared" si="6"/>
        <v>-0.8940146681671024</v>
      </c>
    </row>
    <row r="26" spans="1:16" ht="14.5" thickBot="1">
      <c r="A26" s="71" t="s">
        <v>27</v>
      </c>
      <c r="B26" s="89">
        <f t="shared" si="5"/>
        <v>100</v>
      </c>
      <c r="C26" s="36">
        <f t="shared" si="5"/>
        <v>56.020408163265309</v>
      </c>
      <c r="D26" s="36">
        <f t="shared" si="5"/>
        <v>32.755102040816325</v>
      </c>
      <c r="E26" s="36">
        <f t="shared" si="5"/>
        <v>6.2244897959183669</v>
      </c>
      <c r="F26" s="36">
        <f t="shared" si="5"/>
        <v>5</v>
      </c>
      <c r="G26" s="89">
        <f t="shared" si="7"/>
        <v>100</v>
      </c>
      <c r="H26" s="36">
        <f t="shared" si="7"/>
        <v>57.320574162679428</v>
      </c>
      <c r="I26" s="36">
        <f t="shared" si="7"/>
        <v>33.588516746411486</v>
      </c>
      <c r="J26" s="36">
        <f t="shared" si="7"/>
        <v>4.6889952153110048</v>
      </c>
      <c r="K26" s="36">
        <f t="shared" si="7"/>
        <v>4.401913875598086</v>
      </c>
      <c r="L26" s="89" t="s">
        <v>247</v>
      </c>
      <c r="M26" s="143">
        <f t="shared" si="8"/>
        <v>1.3001659994141193</v>
      </c>
      <c r="N26" s="143">
        <f t="shared" si="6"/>
        <v>0.8334147055951604</v>
      </c>
      <c r="O26" s="143">
        <f t="shared" si="6"/>
        <v>-1.5354945806073621</v>
      </c>
      <c r="P26" s="143">
        <f t="shared" si="6"/>
        <v>-0.598086124401914</v>
      </c>
    </row>
    <row r="27" spans="1:16" ht="14.5" thickBot="1">
      <c r="A27" s="70" t="s">
        <v>4</v>
      </c>
      <c r="B27" s="261">
        <f t="shared" si="5"/>
        <v>100</v>
      </c>
      <c r="C27" s="262">
        <f t="shared" si="5"/>
        <v>39.875486381322958</v>
      </c>
      <c r="D27" s="262">
        <f t="shared" si="5"/>
        <v>22.894941634241246</v>
      </c>
      <c r="E27" s="262">
        <f t="shared" si="5"/>
        <v>24.155642023346303</v>
      </c>
      <c r="F27" s="262">
        <f t="shared" si="5"/>
        <v>13.073929961089494</v>
      </c>
      <c r="G27" s="261">
        <f t="shared" si="7"/>
        <v>100</v>
      </c>
      <c r="H27" s="262">
        <f t="shared" si="7"/>
        <v>42.450388265746334</v>
      </c>
      <c r="I27" s="262">
        <f t="shared" si="7"/>
        <v>22.648835202760999</v>
      </c>
      <c r="J27" s="262">
        <f t="shared" si="7"/>
        <v>23.252804141501294</v>
      </c>
      <c r="K27" s="262">
        <f t="shared" si="7"/>
        <v>11.647972389991372</v>
      </c>
      <c r="L27" s="261" t="s">
        <v>247</v>
      </c>
      <c r="M27" s="263">
        <f t="shared" si="8"/>
        <v>2.574901884423376</v>
      </c>
      <c r="N27" s="263">
        <f t="shared" si="6"/>
        <v>-0.24610643148024636</v>
      </c>
      <c r="O27" s="263">
        <f t="shared" si="6"/>
        <v>-0.90283788184500935</v>
      </c>
      <c r="P27" s="263">
        <f t="shared" si="6"/>
        <v>-1.425957571098122</v>
      </c>
    </row>
    <row r="28" spans="1:16" ht="14" customHeight="1">
      <c r="A28" s="117"/>
      <c r="B28" s="411" t="s">
        <v>31</v>
      </c>
      <c r="C28" s="411"/>
      <c r="D28" s="411"/>
      <c r="E28" s="411"/>
      <c r="F28" s="411"/>
      <c r="G28" s="411" t="s">
        <v>31</v>
      </c>
      <c r="H28" s="411"/>
      <c r="I28" s="411"/>
      <c r="J28" s="411"/>
      <c r="K28" s="411"/>
      <c r="L28" s="411" t="s">
        <v>31</v>
      </c>
      <c r="M28" s="411"/>
      <c r="N28" s="411"/>
      <c r="O28" s="411"/>
      <c r="P28" s="411"/>
    </row>
    <row r="29" spans="1:16" ht="15" customHeight="1" thickBot="1">
      <c r="A29" s="58"/>
      <c r="B29" s="413" t="s">
        <v>5</v>
      </c>
      <c r="C29" s="413"/>
      <c r="D29" s="413"/>
      <c r="E29" s="413"/>
      <c r="F29" s="413"/>
      <c r="G29" s="413" t="s">
        <v>5</v>
      </c>
      <c r="H29" s="413"/>
      <c r="I29" s="413"/>
      <c r="J29" s="413"/>
      <c r="K29" s="413"/>
      <c r="L29" s="413" t="s">
        <v>5</v>
      </c>
      <c r="M29" s="413"/>
      <c r="N29" s="413"/>
      <c r="O29" s="413"/>
      <c r="P29" s="413"/>
    </row>
    <row r="30" spans="1:16" ht="14.5" thickBot="1">
      <c r="A30" s="249" t="s">
        <v>2</v>
      </c>
      <c r="B30" s="259">
        <f t="shared" ref="B30:K30" si="9">SUM(B31:B37)</f>
        <v>10899</v>
      </c>
      <c r="C30" s="259">
        <f t="shared" si="9"/>
        <v>9458</v>
      </c>
      <c r="D30" s="259">
        <f t="shared" si="9"/>
        <v>584</v>
      </c>
      <c r="E30" s="259">
        <f t="shared" si="9"/>
        <v>390</v>
      </c>
      <c r="F30" s="259">
        <f t="shared" si="9"/>
        <v>467</v>
      </c>
      <c r="G30" s="259">
        <f t="shared" si="9"/>
        <v>11247</v>
      </c>
      <c r="H30" s="259">
        <f t="shared" si="9"/>
        <v>9845</v>
      </c>
      <c r="I30" s="259">
        <f t="shared" si="9"/>
        <v>496</v>
      </c>
      <c r="J30" s="259">
        <f t="shared" si="9"/>
        <v>419</v>
      </c>
      <c r="K30" s="259">
        <f t="shared" si="9"/>
        <v>487</v>
      </c>
      <c r="L30" s="260">
        <f>G30-B30</f>
        <v>348</v>
      </c>
      <c r="M30" s="260">
        <f t="shared" ref="M30:M37" si="10">H30-C30</f>
        <v>387</v>
      </c>
      <c r="N30" s="260">
        <f t="shared" ref="N30:N37" si="11">I30-D30</f>
        <v>-88</v>
      </c>
      <c r="O30" s="260">
        <f t="shared" ref="O30:O37" si="12">J30-E30</f>
        <v>29</v>
      </c>
      <c r="P30" s="260">
        <f t="shared" ref="P30:P37" si="13">K30-F30</f>
        <v>20</v>
      </c>
    </row>
    <row r="31" spans="1:16" ht="14.5" thickBot="1">
      <c r="A31" s="70" t="s">
        <v>3</v>
      </c>
      <c r="B31" s="67">
        <f t="shared" ref="B31:B37" si="14">SUM(C31:F31)</f>
        <v>4117</v>
      </c>
      <c r="C31" s="67">
        <v>3768</v>
      </c>
      <c r="D31" s="67">
        <v>267</v>
      </c>
      <c r="E31" s="67">
        <v>29</v>
      </c>
      <c r="F31" s="67">
        <v>53</v>
      </c>
      <c r="G31" s="67">
        <f t="shared" ref="G31:G37" si="15">SUM(H31:K31)</f>
        <v>4170</v>
      </c>
      <c r="H31" s="67">
        <v>3866</v>
      </c>
      <c r="I31" s="67">
        <v>209</v>
      </c>
      <c r="J31" s="67">
        <v>48</v>
      </c>
      <c r="K31" s="67">
        <v>47</v>
      </c>
      <c r="L31" s="163">
        <f t="shared" ref="L31:L37" si="16">G31-B31</f>
        <v>53</v>
      </c>
      <c r="M31" s="163">
        <f t="shared" si="10"/>
        <v>98</v>
      </c>
      <c r="N31" s="163">
        <f t="shared" si="11"/>
        <v>-58</v>
      </c>
      <c r="O31" s="163">
        <f t="shared" si="12"/>
        <v>19</v>
      </c>
      <c r="P31" s="163">
        <f t="shared" si="13"/>
        <v>-6</v>
      </c>
    </row>
    <row r="32" spans="1:16">
      <c r="A32" s="43" t="s">
        <v>39</v>
      </c>
      <c r="B32" s="66">
        <f t="shared" si="14"/>
        <v>1142</v>
      </c>
      <c r="C32" s="66">
        <v>1007</v>
      </c>
      <c r="D32" s="66">
        <v>56</v>
      </c>
      <c r="E32" s="66">
        <v>52</v>
      </c>
      <c r="F32" s="66">
        <v>27</v>
      </c>
      <c r="G32" s="66">
        <f t="shared" si="15"/>
        <v>1180</v>
      </c>
      <c r="H32" s="66">
        <v>1053</v>
      </c>
      <c r="I32" s="66">
        <v>55</v>
      </c>
      <c r="J32" s="66">
        <v>43</v>
      </c>
      <c r="K32" s="66">
        <v>29</v>
      </c>
      <c r="L32" s="162">
        <f t="shared" si="16"/>
        <v>38</v>
      </c>
      <c r="M32" s="162">
        <f t="shared" si="10"/>
        <v>46</v>
      </c>
      <c r="N32" s="162">
        <f t="shared" si="11"/>
        <v>-1</v>
      </c>
      <c r="O32" s="162">
        <f t="shared" si="12"/>
        <v>-9</v>
      </c>
      <c r="P32" s="162">
        <f t="shared" si="13"/>
        <v>2</v>
      </c>
    </row>
    <row r="33" spans="1:16">
      <c r="A33" s="44" t="s">
        <v>225</v>
      </c>
      <c r="B33" s="67">
        <f t="shared" si="14"/>
        <v>248</v>
      </c>
      <c r="C33" s="67">
        <v>225</v>
      </c>
      <c r="D33" s="67">
        <v>16</v>
      </c>
      <c r="E33" s="67">
        <v>3</v>
      </c>
      <c r="F33" s="67">
        <v>4</v>
      </c>
      <c r="G33" s="67">
        <f t="shared" si="15"/>
        <v>250</v>
      </c>
      <c r="H33" s="67">
        <v>231</v>
      </c>
      <c r="I33" s="67">
        <v>15</v>
      </c>
      <c r="J33" s="67">
        <v>3</v>
      </c>
      <c r="K33" s="67">
        <v>1</v>
      </c>
      <c r="L33" s="163">
        <f t="shared" si="16"/>
        <v>2</v>
      </c>
      <c r="M33" s="163">
        <f t="shared" si="10"/>
        <v>6</v>
      </c>
      <c r="N33" s="163">
        <f t="shared" si="11"/>
        <v>-1</v>
      </c>
      <c r="O33" s="163">
        <f t="shared" si="12"/>
        <v>0</v>
      </c>
      <c r="P33" s="163">
        <f t="shared" si="13"/>
        <v>-3</v>
      </c>
    </row>
    <row r="34" spans="1:16">
      <c r="A34" s="43" t="s">
        <v>26</v>
      </c>
      <c r="B34" s="66">
        <f t="shared" si="14"/>
        <v>700</v>
      </c>
      <c r="C34" s="66">
        <v>664</v>
      </c>
      <c r="D34" s="66">
        <v>20</v>
      </c>
      <c r="E34" s="66">
        <v>8</v>
      </c>
      <c r="F34" s="66">
        <v>8</v>
      </c>
      <c r="G34" s="66">
        <f t="shared" si="15"/>
        <v>698</v>
      </c>
      <c r="H34" s="66">
        <v>660</v>
      </c>
      <c r="I34" s="66">
        <v>17</v>
      </c>
      <c r="J34" s="66">
        <v>12</v>
      </c>
      <c r="K34" s="66">
        <v>9</v>
      </c>
      <c r="L34" s="162">
        <f t="shared" si="16"/>
        <v>-2</v>
      </c>
      <c r="M34" s="162">
        <f t="shared" si="10"/>
        <v>-4</v>
      </c>
      <c r="N34" s="162">
        <f t="shared" si="11"/>
        <v>-3</v>
      </c>
      <c r="O34" s="162">
        <f t="shared" si="12"/>
        <v>4</v>
      </c>
      <c r="P34" s="162">
        <f t="shared" si="13"/>
        <v>1</v>
      </c>
    </row>
    <row r="35" spans="1:16" ht="14.5" thickBot="1">
      <c r="A35" s="44" t="s">
        <v>227</v>
      </c>
      <c r="B35" s="67">
        <f t="shared" si="14"/>
        <v>1816</v>
      </c>
      <c r="C35" s="67">
        <v>1624</v>
      </c>
      <c r="D35" s="67">
        <v>77</v>
      </c>
      <c r="E35" s="67">
        <v>53</v>
      </c>
      <c r="F35" s="67">
        <v>62</v>
      </c>
      <c r="G35" s="67">
        <f t="shared" si="15"/>
        <v>1855</v>
      </c>
      <c r="H35" s="67">
        <v>1691</v>
      </c>
      <c r="I35" s="67">
        <v>71</v>
      </c>
      <c r="J35" s="67">
        <v>50</v>
      </c>
      <c r="K35" s="67">
        <v>43</v>
      </c>
      <c r="L35" s="163">
        <f t="shared" si="16"/>
        <v>39</v>
      </c>
      <c r="M35" s="163">
        <f t="shared" si="10"/>
        <v>67</v>
      </c>
      <c r="N35" s="163">
        <f t="shared" si="11"/>
        <v>-6</v>
      </c>
      <c r="O35" s="163">
        <f t="shared" si="12"/>
        <v>-3</v>
      </c>
      <c r="P35" s="163">
        <f t="shared" si="13"/>
        <v>-19</v>
      </c>
    </row>
    <row r="36" spans="1:16" ht="14.5" thickBot="1">
      <c r="A36" s="71" t="s">
        <v>27</v>
      </c>
      <c r="B36" s="66">
        <f t="shared" si="14"/>
        <v>390</v>
      </c>
      <c r="C36" s="66">
        <v>361</v>
      </c>
      <c r="D36" s="66">
        <v>17</v>
      </c>
      <c r="E36" s="66">
        <v>7</v>
      </c>
      <c r="F36" s="66">
        <v>5</v>
      </c>
      <c r="G36" s="66">
        <f t="shared" si="15"/>
        <v>401</v>
      </c>
      <c r="H36" s="66">
        <v>379</v>
      </c>
      <c r="I36" s="66">
        <v>13</v>
      </c>
      <c r="J36" s="66">
        <v>5</v>
      </c>
      <c r="K36" s="66">
        <v>4</v>
      </c>
      <c r="L36" s="162">
        <f t="shared" si="16"/>
        <v>11</v>
      </c>
      <c r="M36" s="162">
        <f t="shared" si="10"/>
        <v>18</v>
      </c>
      <c r="N36" s="162">
        <f t="shared" si="11"/>
        <v>-4</v>
      </c>
      <c r="O36" s="162">
        <f t="shared" si="12"/>
        <v>-2</v>
      </c>
      <c r="P36" s="162">
        <f t="shared" si="13"/>
        <v>-1</v>
      </c>
    </row>
    <row r="37" spans="1:16" ht="14.5" thickBot="1">
      <c r="A37" s="70" t="s">
        <v>4</v>
      </c>
      <c r="B37" s="67">
        <f t="shared" si="14"/>
        <v>2486</v>
      </c>
      <c r="C37" s="67">
        <v>1809</v>
      </c>
      <c r="D37" s="67">
        <v>131</v>
      </c>
      <c r="E37" s="67">
        <v>238</v>
      </c>
      <c r="F37" s="67">
        <v>308</v>
      </c>
      <c r="G37" s="67">
        <f t="shared" si="15"/>
        <v>2693</v>
      </c>
      <c r="H37" s="67">
        <v>1965</v>
      </c>
      <c r="I37" s="67">
        <v>116</v>
      </c>
      <c r="J37" s="67">
        <v>258</v>
      </c>
      <c r="K37" s="67">
        <v>354</v>
      </c>
      <c r="L37" s="163">
        <f t="shared" si="16"/>
        <v>207</v>
      </c>
      <c r="M37" s="163">
        <f t="shared" si="10"/>
        <v>156</v>
      </c>
      <c r="N37" s="163">
        <f t="shared" si="11"/>
        <v>-15</v>
      </c>
      <c r="O37" s="163">
        <f t="shared" si="12"/>
        <v>20</v>
      </c>
      <c r="P37" s="163">
        <f t="shared" si="13"/>
        <v>46</v>
      </c>
    </row>
    <row r="38" spans="1:16" ht="15" customHeight="1" thickBot="1">
      <c r="A38" s="58"/>
      <c r="B38" s="378" t="s">
        <v>121</v>
      </c>
      <c r="C38" s="378"/>
      <c r="D38" s="378"/>
      <c r="E38" s="378"/>
      <c r="F38" s="378"/>
      <c r="G38" s="378" t="s">
        <v>121</v>
      </c>
      <c r="H38" s="378"/>
      <c r="I38" s="378"/>
      <c r="J38" s="378"/>
      <c r="K38" s="378"/>
      <c r="L38" s="378" t="s">
        <v>115</v>
      </c>
      <c r="M38" s="378"/>
      <c r="N38" s="378"/>
      <c r="O38" s="378"/>
      <c r="P38" s="378"/>
    </row>
    <row r="39" spans="1:16" ht="14.5" thickBot="1">
      <c r="A39" s="249" t="s">
        <v>2</v>
      </c>
      <c r="B39" s="89">
        <f t="shared" ref="B39:F46" si="17">B30*100/$B30</f>
        <v>100</v>
      </c>
      <c r="C39" s="36">
        <f t="shared" si="17"/>
        <v>86.778603541609328</v>
      </c>
      <c r="D39" s="36">
        <f t="shared" si="17"/>
        <v>5.3582897513533352</v>
      </c>
      <c r="E39" s="36">
        <f t="shared" si="17"/>
        <v>3.5783099366914395</v>
      </c>
      <c r="F39" s="36">
        <f t="shared" si="17"/>
        <v>4.2847967703459036</v>
      </c>
      <c r="G39" s="89">
        <f t="shared" ref="G39:K46" si="18">G30*100/$G30</f>
        <v>100</v>
      </c>
      <c r="H39" s="36">
        <f t="shared" si="18"/>
        <v>87.534453632079661</v>
      </c>
      <c r="I39" s="36">
        <f t="shared" si="18"/>
        <v>4.4100649061972081</v>
      </c>
      <c r="J39" s="36">
        <f t="shared" si="18"/>
        <v>3.7254378945496578</v>
      </c>
      <c r="K39" s="36">
        <f t="shared" si="18"/>
        <v>4.3300435671734681</v>
      </c>
      <c r="L39" s="242" t="s">
        <v>247</v>
      </c>
      <c r="M39" s="143">
        <f>H39-C39</f>
        <v>0.75585009047033225</v>
      </c>
      <c r="N39" s="143">
        <f t="shared" ref="N39:N46" si="19">I39-D39</f>
        <v>-0.94822484515612704</v>
      </c>
      <c r="O39" s="143">
        <f t="shared" ref="O39:O46" si="20">J39-E39</f>
        <v>0.14712795785821831</v>
      </c>
      <c r="P39" s="143">
        <f t="shared" ref="P39:P46" si="21">K39-F39</f>
        <v>4.5246796827564495E-2</v>
      </c>
    </row>
    <row r="40" spans="1:16" ht="14.5" thickBot="1">
      <c r="A40" s="70" t="s">
        <v>3</v>
      </c>
      <c r="B40" s="90">
        <f t="shared" si="17"/>
        <v>100</v>
      </c>
      <c r="C40" s="37">
        <f t="shared" si="17"/>
        <v>91.522953606995387</v>
      </c>
      <c r="D40" s="37">
        <f t="shared" si="17"/>
        <v>6.485304833616711</v>
      </c>
      <c r="E40" s="37">
        <f t="shared" si="17"/>
        <v>0.70439640514938062</v>
      </c>
      <c r="F40" s="37">
        <f t="shared" si="17"/>
        <v>1.2873451542385232</v>
      </c>
      <c r="G40" s="90">
        <f t="shared" si="18"/>
        <v>100</v>
      </c>
      <c r="H40" s="37">
        <f t="shared" si="18"/>
        <v>92.709832134292569</v>
      </c>
      <c r="I40" s="37">
        <f t="shared" si="18"/>
        <v>5.0119904076738608</v>
      </c>
      <c r="J40" s="37">
        <f t="shared" si="18"/>
        <v>1.1510791366906474</v>
      </c>
      <c r="K40" s="37">
        <f t="shared" si="18"/>
        <v>1.1270983213429258</v>
      </c>
      <c r="L40" s="90" t="s">
        <v>247</v>
      </c>
      <c r="M40" s="142">
        <f t="shared" ref="M40:M46" si="22">H40-C40</f>
        <v>1.186878527297182</v>
      </c>
      <c r="N40" s="142">
        <f t="shared" si="19"/>
        <v>-1.4733144259428501</v>
      </c>
      <c r="O40" s="142">
        <f t="shared" si="20"/>
        <v>0.44668273154126681</v>
      </c>
      <c r="P40" s="142">
        <f t="shared" si="21"/>
        <v>-0.16024683289559749</v>
      </c>
    </row>
    <row r="41" spans="1:16">
      <c r="A41" s="43" t="s">
        <v>39</v>
      </c>
      <c r="B41" s="89">
        <f t="shared" si="17"/>
        <v>100</v>
      </c>
      <c r="C41" s="36">
        <f t="shared" si="17"/>
        <v>88.178633975481617</v>
      </c>
      <c r="D41" s="36">
        <f t="shared" si="17"/>
        <v>4.9036777583187394</v>
      </c>
      <c r="E41" s="36">
        <f t="shared" si="17"/>
        <v>4.5534150612959721</v>
      </c>
      <c r="F41" s="36">
        <f t="shared" si="17"/>
        <v>2.3642732049036779</v>
      </c>
      <c r="G41" s="89">
        <f t="shared" si="18"/>
        <v>100</v>
      </c>
      <c r="H41" s="36">
        <f t="shared" si="18"/>
        <v>89.237288135593218</v>
      </c>
      <c r="I41" s="36">
        <f t="shared" si="18"/>
        <v>4.6610169491525424</v>
      </c>
      <c r="J41" s="36">
        <f t="shared" si="18"/>
        <v>3.6440677966101696</v>
      </c>
      <c r="K41" s="36">
        <f t="shared" si="18"/>
        <v>2.4576271186440679</v>
      </c>
      <c r="L41" s="89" t="s">
        <v>247</v>
      </c>
      <c r="M41" s="143">
        <f t="shared" si="22"/>
        <v>1.0586541601116011</v>
      </c>
      <c r="N41" s="143">
        <f t="shared" si="19"/>
        <v>-0.24266080916619703</v>
      </c>
      <c r="O41" s="143">
        <f t="shared" si="20"/>
        <v>-0.90934726468580251</v>
      </c>
      <c r="P41" s="143">
        <f t="shared" si="21"/>
        <v>9.3353913740390038E-2</v>
      </c>
    </row>
    <row r="42" spans="1:16">
      <c r="A42" s="44" t="s">
        <v>225</v>
      </c>
      <c r="B42" s="90">
        <f t="shared" si="17"/>
        <v>100</v>
      </c>
      <c r="C42" s="37">
        <f t="shared" si="17"/>
        <v>90.725806451612897</v>
      </c>
      <c r="D42" s="37">
        <f t="shared" si="17"/>
        <v>6.4516129032258061</v>
      </c>
      <c r="E42" s="37">
        <f t="shared" si="17"/>
        <v>1.2096774193548387</v>
      </c>
      <c r="F42" s="37">
        <f t="shared" si="17"/>
        <v>1.6129032258064515</v>
      </c>
      <c r="G42" s="90">
        <f t="shared" si="18"/>
        <v>100</v>
      </c>
      <c r="H42" s="37">
        <f t="shared" si="18"/>
        <v>92.4</v>
      </c>
      <c r="I42" s="37">
        <f t="shared" si="18"/>
        <v>6</v>
      </c>
      <c r="J42" s="37">
        <f t="shared" si="18"/>
        <v>1.2</v>
      </c>
      <c r="K42" s="37">
        <f t="shared" si="18"/>
        <v>0.4</v>
      </c>
      <c r="L42" s="90" t="s">
        <v>247</v>
      </c>
      <c r="M42" s="142">
        <f t="shared" si="22"/>
        <v>1.6741935483871089</v>
      </c>
      <c r="N42" s="142">
        <f t="shared" si="19"/>
        <v>-0.45161290322580605</v>
      </c>
      <c r="O42" s="142">
        <f t="shared" si="20"/>
        <v>-9.6774193548387899E-3</v>
      </c>
      <c r="P42" s="142">
        <f t="shared" si="21"/>
        <v>-1.2129032258064516</v>
      </c>
    </row>
    <row r="43" spans="1:16">
      <c r="A43" s="43" t="s">
        <v>26</v>
      </c>
      <c r="B43" s="89">
        <f t="shared" si="17"/>
        <v>100</v>
      </c>
      <c r="C43" s="36">
        <f t="shared" si="17"/>
        <v>94.857142857142861</v>
      </c>
      <c r="D43" s="36">
        <f t="shared" si="17"/>
        <v>2.8571428571428572</v>
      </c>
      <c r="E43" s="36">
        <f t="shared" si="17"/>
        <v>1.1428571428571428</v>
      </c>
      <c r="F43" s="36">
        <f t="shared" si="17"/>
        <v>1.1428571428571428</v>
      </c>
      <c r="G43" s="89">
        <f t="shared" si="18"/>
        <v>100</v>
      </c>
      <c r="H43" s="36">
        <f t="shared" si="18"/>
        <v>94.55587392550143</v>
      </c>
      <c r="I43" s="36">
        <f t="shared" si="18"/>
        <v>2.4355300859598854</v>
      </c>
      <c r="J43" s="36">
        <f t="shared" si="18"/>
        <v>1.7191977077363896</v>
      </c>
      <c r="K43" s="36">
        <f t="shared" si="18"/>
        <v>1.2893982808022924</v>
      </c>
      <c r="L43" s="89" t="s">
        <v>247</v>
      </c>
      <c r="M43" s="143">
        <f t="shared" si="22"/>
        <v>-0.30126893164143098</v>
      </c>
      <c r="N43" s="143">
        <f t="shared" si="19"/>
        <v>-0.4216127711829718</v>
      </c>
      <c r="O43" s="143">
        <f t="shared" si="20"/>
        <v>0.57634056487924679</v>
      </c>
      <c r="P43" s="143">
        <f t="shared" si="21"/>
        <v>0.14654113794514956</v>
      </c>
    </row>
    <row r="44" spans="1:16" ht="14.5" thickBot="1">
      <c r="A44" s="44" t="s">
        <v>227</v>
      </c>
      <c r="B44" s="90">
        <f t="shared" si="17"/>
        <v>100</v>
      </c>
      <c r="C44" s="37">
        <f t="shared" si="17"/>
        <v>89.427312775330392</v>
      </c>
      <c r="D44" s="37">
        <f t="shared" si="17"/>
        <v>4.2400881057268727</v>
      </c>
      <c r="E44" s="37">
        <f t="shared" si="17"/>
        <v>2.9185022026431717</v>
      </c>
      <c r="F44" s="37">
        <f t="shared" si="17"/>
        <v>3.4140969162995596</v>
      </c>
      <c r="G44" s="90">
        <f t="shared" si="18"/>
        <v>100</v>
      </c>
      <c r="H44" s="37">
        <f t="shared" si="18"/>
        <v>91.159029649595681</v>
      </c>
      <c r="I44" s="37">
        <f t="shared" si="18"/>
        <v>3.8274932614555257</v>
      </c>
      <c r="J44" s="37">
        <f t="shared" si="18"/>
        <v>2.6954177897574123</v>
      </c>
      <c r="K44" s="37">
        <f t="shared" si="18"/>
        <v>2.3180592991913747</v>
      </c>
      <c r="L44" s="90" t="s">
        <v>247</v>
      </c>
      <c r="M44" s="142">
        <f t="shared" si="22"/>
        <v>1.7317168742652882</v>
      </c>
      <c r="N44" s="142">
        <f t="shared" si="19"/>
        <v>-0.41259484427134696</v>
      </c>
      <c r="O44" s="142">
        <f t="shared" si="20"/>
        <v>-0.22308441288575942</v>
      </c>
      <c r="P44" s="142">
        <f t="shared" si="21"/>
        <v>-1.0960376171081849</v>
      </c>
    </row>
    <row r="45" spans="1:16" ht="14.5" thickBot="1">
      <c r="A45" s="71" t="s">
        <v>27</v>
      </c>
      <c r="B45" s="89">
        <f t="shared" si="17"/>
        <v>100</v>
      </c>
      <c r="C45" s="36">
        <f t="shared" si="17"/>
        <v>92.564102564102569</v>
      </c>
      <c r="D45" s="36">
        <f t="shared" si="17"/>
        <v>4.3589743589743586</v>
      </c>
      <c r="E45" s="36">
        <f t="shared" si="17"/>
        <v>1.7948717948717949</v>
      </c>
      <c r="F45" s="36">
        <f t="shared" si="17"/>
        <v>1.2820512820512822</v>
      </c>
      <c r="G45" s="89">
        <f t="shared" si="18"/>
        <v>100</v>
      </c>
      <c r="H45" s="36">
        <f t="shared" si="18"/>
        <v>94.51371571072319</v>
      </c>
      <c r="I45" s="36">
        <f t="shared" si="18"/>
        <v>3.2418952618453867</v>
      </c>
      <c r="J45" s="36">
        <f t="shared" si="18"/>
        <v>1.2468827930174564</v>
      </c>
      <c r="K45" s="36">
        <f t="shared" si="18"/>
        <v>0.99750623441396513</v>
      </c>
      <c r="L45" s="89" t="s">
        <v>247</v>
      </c>
      <c r="M45" s="143">
        <f t="shared" si="22"/>
        <v>1.9496131466206208</v>
      </c>
      <c r="N45" s="143">
        <f t="shared" si="19"/>
        <v>-1.1170790971289719</v>
      </c>
      <c r="O45" s="143">
        <f t="shared" si="20"/>
        <v>-0.54798900185433852</v>
      </c>
      <c r="P45" s="143">
        <f t="shared" si="21"/>
        <v>-0.28454504763731703</v>
      </c>
    </row>
    <row r="46" spans="1:16" ht="14.5" thickBot="1">
      <c r="A46" s="70" t="s">
        <v>4</v>
      </c>
      <c r="B46" s="90">
        <f t="shared" si="17"/>
        <v>100</v>
      </c>
      <c r="C46" s="37">
        <f t="shared" si="17"/>
        <v>72.76749798873692</v>
      </c>
      <c r="D46" s="37">
        <f t="shared" si="17"/>
        <v>5.2695092518101365</v>
      </c>
      <c r="E46" s="37">
        <f t="shared" si="17"/>
        <v>9.5736122284794849</v>
      </c>
      <c r="F46" s="37">
        <f t="shared" si="17"/>
        <v>12.389380530973451</v>
      </c>
      <c r="G46" s="90">
        <f t="shared" si="18"/>
        <v>100</v>
      </c>
      <c r="H46" s="37">
        <f t="shared" si="18"/>
        <v>72.966951355365765</v>
      </c>
      <c r="I46" s="37">
        <f t="shared" si="18"/>
        <v>4.3074637950241366</v>
      </c>
      <c r="J46" s="37">
        <f t="shared" si="18"/>
        <v>9.5803936130709246</v>
      </c>
      <c r="K46" s="37">
        <f t="shared" si="18"/>
        <v>13.145191236539176</v>
      </c>
      <c r="L46" s="90" t="s">
        <v>247</v>
      </c>
      <c r="M46" s="142">
        <f t="shared" si="22"/>
        <v>0.19945336662884472</v>
      </c>
      <c r="N46" s="142">
        <f t="shared" si="19"/>
        <v>-0.96204545678599995</v>
      </c>
      <c r="O46" s="142">
        <f t="shared" si="20"/>
        <v>6.7813845914397319E-3</v>
      </c>
      <c r="P46" s="142">
        <f t="shared" si="21"/>
        <v>0.75581070556572527</v>
      </c>
    </row>
    <row r="47" spans="1:16" ht="20" customHeight="1">
      <c r="A47" s="370" t="s">
        <v>305</v>
      </c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</row>
    <row r="48" spans="1:16" ht="14.5" customHeight="1">
      <c r="A48" s="227"/>
      <c r="B48" s="227"/>
      <c r="C48" s="227"/>
      <c r="D48" s="227"/>
      <c r="E48" s="227"/>
      <c r="F48" s="227"/>
    </row>
  </sheetData>
  <mergeCells count="39">
    <mergeCell ref="B10:F10"/>
    <mergeCell ref="G10:K10"/>
    <mergeCell ref="L10:P10"/>
    <mergeCell ref="B19:F19"/>
    <mergeCell ref="G19:K19"/>
    <mergeCell ref="L19:P19"/>
    <mergeCell ref="B38:F38"/>
    <mergeCell ref="G38:K38"/>
    <mergeCell ref="L38:P38"/>
    <mergeCell ref="A47:P47"/>
    <mergeCell ref="B28:F28"/>
    <mergeCell ref="G28:K28"/>
    <mergeCell ref="L28:P28"/>
    <mergeCell ref="B29:F29"/>
    <mergeCell ref="G29:K29"/>
    <mergeCell ref="L29:P29"/>
    <mergeCell ref="H7:I7"/>
    <mergeCell ref="J7:K7"/>
    <mergeCell ref="M7:N7"/>
    <mergeCell ref="O7:P7"/>
    <mergeCell ref="D8:E8"/>
    <mergeCell ref="I8:J8"/>
    <mergeCell ref="N8:O8"/>
    <mergeCell ref="L9:P9"/>
    <mergeCell ref="G1:J1"/>
    <mergeCell ref="B9:F9"/>
    <mergeCell ref="A5:A8"/>
    <mergeCell ref="B5:F5"/>
    <mergeCell ref="G5:K5"/>
    <mergeCell ref="G9:K9"/>
    <mergeCell ref="L5:P5"/>
    <mergeCell ref="B6:B8"/>
    <mergeCell ref="C6:F6"/>
    <mergeCell ref="G6:G8"/>
    <mergeCell ref="H6:K6"/>
    <mergeCell ref="L6:L8"/>
    <mergeCell ref="M6:P6"/>
    <mergeCell ref="C7:D7"/>
    <mergeCell ref="E7:F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H12" sqref="H12"/>
    </sheetView>
  </sheetViews>
  <sheetFormatPr baseColWidth="10" defaultColWidth="10.81640625" defaultRowHeight="12.5"/>
  <cols>
    <col min="1" max="1" width="25.1796875" style="3" customWidth="1"/>
    <col min="2" max="5" width="18.54296875" style="3" customWidth="1"/>
    <col min="6" max="16384" width="10.81640625" style="3"/>
  </cols>
  <sheetData>
    <row r="1" spans="1:5" s="40" customFormat="1" ht="20.149999999999999" customHeight="1">
      <c r="A1" s="35" t="s">
        <v>0</v>
      </c>
    </row>
    <row r="2" spans="1:5" s="64" customFormat="1" ht="14.5" customHeight="1">
      <c r="A2" s="126"/>
    </row>
    <row r="3" spans="1:5" s="4" customFormat="1" ht="14.5" customHeight="1">
      <c r="A3" s="54" t="s">
        <v>219</v>
      </c>
    </row>
    <row r="4" spans="1:5" s="64" customFormat="1" ht="14.5" customHeight="1" thickBot="1">
      <c r="A4" s="127"/>
    </row>
    <row r="5" spans="1:5" s="64" customFormat="1" ht="16.5" customHeight="1" thickBot="1">
      <c r="A5" s="354" t="s">
        <v>28</v>
      </c>
      <c r="B5" s="371" t="s">
        <v>79</v>
      </c>
      <c r="C5" s="371" t="s">
        <v>51</v>
      </c>
      <c r="D5" s="371"/>
      <c r="E5" s="371"/>
    </row>
    <row r="6" spans="1:5" s="64" customFormat="1" ht="50.15" customHeight="1" thickBot="1">
      <c r="A6" s="354"/>
      <c r="B6" s="371"/>
      <c r="C6" s="99" t="s">
        <v>130</v>
      </c>
      <c r="D6" s="99" t="s">
        <v>65</v>
      </c>
      <c r="E6" s="99" t="s">
        <v>131</v>
      </c>
    </row>
    <row r="7" spans="1:5" s="64" customFormat="1" ht="14.5" customHeight="1" thickBot="1">
      <c r="A7" s="175"/>
      <c r="B7" s="416" t="s">
        <v>5</v>
      </c>
      <c r="C7" s="417"/>
      <c r="D7" s="417"/>
      <c r="E7" s="418"/>
    </row>
    <row r="8" spans="1:5" s="64" customFormat="1" ht="14.5" customHeight="1" thickBot="1">
      <c r="A8" s="161" t="s">
        <v>2</v>
      </c>
      <c r="B8" s="46">
        <f>B9+B10+B11+B12+B13+B14+B15</f>
        <v>54536</v>
      </c>
      <c r="C8" s="46">
        <f>C9+C10+C11+C12+C13+C14+C15</f>
        <v>260</v>
      </c>
      <c r="D8" s="46">
        <f>D9+D10+D11+D12+D13+D14+D15</f>
        <v>18572</v>
      </c>
      <c r="E8" s="46">
        <f>E9+E10+E11+E12+E13+E14+E15</f>
        <v>35704</v>
      </c>
    </row>
    <row r="9" spans="1:5" s="64" customFormat="1" ht="14.5" customHeight="1" thickBot="1">
      <c r="A9" s="70" t="s">
        <v>3</v>
      </c>
      <c r="B9" s="48">
        <f t="shared" ref="B9:B14" si="0">SUM(C9:E9)</f>
        <v>18034</v>
      </c>
      <c r="C9" s="48">
        <v>29</v>
      </c>
      <c r="D9" s="48">
        <v>5951</v>
      </c>
      <c r="E9" s="48">
        <v>12054</v>
      </c>
    </row>
    <row r="10" spans="1:5" s="64" customFormat="1" ht="14.5" customHeight="1" thickBot="1">
      <c r="A10" s="43" t="s">
        <v>39</v>
      </c>
      <c r="B10" s="46">
        <f t="shared" si="0"/>
        <v>8697</v>
      </c>
      <c r="C10" s="46">
        <v>34</v>
      </c>
      <c r="D10" s="46">
        <v>3470</v>
      </c>
      <c r="E10" s="46">
        <v>5193</v>
      </c>
    </row>
    <row r="11" spans="1:5" s="64" customFormat="1" ht="14.5" customHeight="1" thickBot="1">
      <c r="A11" s="44" t="s">
        <v>225</v>
      </c>
      <c r="B11" s="48">
        <f t="shared" si="0"/>
        <v>9370</v>
      </c>
      <c r="C11" s="48">
        <v>41</v>
      </c>
      <c r="D11" s="48">
        <v>3549</v>
      </c>
      <c r="E11" s="48">
        <v>5780</v>
      </c>
    </row>
    <row r="12" spans="1:5" s="64" customFormat="1" ht="14.5" customHeight="1" thickBot="1">
      <c r="A12" s="43" t="s">
        <v>26</v>
      </c>
      <c r="B12" s="46">
        <f t="shared" si="0"/>
        <v>2424</v>
      </c>
      <c r="C12" s="46">
        <v>15</v>
      </c>
      <c r="D12" s="46">
        <v>956</v>
      </c>
      <c r="E12" s="46">
        <v>1453</v>
      </c>
    </row>
    <row r="13" spans="1:5" s="64" customFormat="1" ht="14.5" customHeight="1" thickBot="1">
      <c r="A13" s="44" t="s">
        <v>227</v>
      </c>
      <c r="B13" s="48">
        <f t="shared" si="0"/>
        <v>4918</v>
      </c>
      <c r="C13" s="48">
        <v>114</v>
      </c>
      <c r="D13" s="48">
        <v>1946</v>
      </c>
      <c r="E13" s="48">
        <v>2858</v>
      </c>
    </row>
    <row r="14" spans="1:5" s="64" customFormat="1" ht="14.5" customHeight="1" thickBot="1">
      <c r="A14" s="71" t="s">
        <v>27</v>
      </c>
      <c r="B14" s="46">
        <f t="shared" si="0"/>
        <v>1446</v>
      </c>
      <c r="C14" s="46">
        <v>6</v>
      </c>
      <c r="D14" s="46">
        <v>550</v>
      </c>
      <c r="E14" s="46">
        <v>890</v>
      </c>
    </row>
    <row r="15" spans="1:5" s="64" customFormat="1" ht="14.5" customHeight="1" thickBot="1">
      <c r="A15" s="70" t="s">
        <v>4</v>
      </c>
      <c r="B15" s="48">
        <f>SUM(C15:E15)</f>
        <v>9647</v>
      </c>
      <c r="C15" s="48">
        <v>21</v>
      </c>
      <c r="D15" s="48">
        <v>2150</v>
      </c>
      <c r="E15" s="48">
        <v>7476</v>
      </c>
    </row>
    <row r="16" spans="1:5" ht="13" thickBot="1">
      <c r="A16" s="175"/>
      <c r="B16" s="414" t="s">
        <v>132</v>
      </c>
      <c r="C16" s="415"/>
      <c r="D16" s="415"/>
      <c r="E16" s="415"/>
    </row>
    <row r="17" spans="1:5" ht="13" thickBot="1">
      <c r="A17" s="161" t="s">
        <v>2</v>
      </c>
      <c r="B17" s="183">
        <f>B8*100/B8</f>
        <v>100</v>
      </c>
      <c r="C17" s="77">
        <f>C8*100/B8</f>
        <v>0.47674930321255682</v>
      </c>
      <c r="D17" s="77">
        <f>D8*100/B8</f>
        <v>34.054569458706176</v>
      </c>
      <c r="E17" s="77">
        <f>E8*100/B8</f>
        <v>65.468681238081274</v>
      </c>
    </row>
    <row r="18" spans="1:5" ht="13" thickBot="1">
      <c r="A18" s="70" t="s">
        <v>3</v>
      </c>
      <c r="B18" s="182">
        <f>B9*100/B9</f>
        <v>100</v>
      </c>
      <c r="C18" s="78">
        <f t="shared" ref="C18:C24" si="1">C9*100/B9</f>
        <v>0.16080736386824887</v>
      </c>
      <c r="D18" s="78">
        <f t="shared" ref="D18:D24" si="2">D9*100/B9</f>
        <v>32.998780082067206</v>
      </c>
      <c r="E18" s="78">
        <f t="shared" ref="E18:E24" si="3">E9*100/B9</f>
        <v>66.840412554064542</v>
      </c>
    </row>
    <row r="19" spans="1:5" ht="13" thickBot="1">
      <c r="A19" s="43" t="s">
        <v>39</v>
      </c>
      <c r="B19" s="183">
        <f t="shared" ref="B19:B24" si="4">B10*100/B10</f>
        <v>100</v>
      </c>
      <c r="C19" s="77">
        <f t="shared" si="1"/>
        <v>0.39093940439231917</v>
      </c>
      <c r="D19" s="77">
        <f t="shared" si="2"/>
        <v>39.898815683569048</v>
      </c>
      <c r="E19" s="77">
        <f t="shared" si="3"/>
        <v>59.710244912038632</v>
      </c>
    </row>
    <row r="20" spans="1:5" ht="13" thickBot="1">
      <c r="A20" s="44" t="s">
        <v>225</v>
      </c>
      <c r="B20" s="182">
        <f t="shared" si="4"/>
        <v>100</v>
      </c>
      <c r="C20" s="78">
        <f t="shared" si="1"/>
        <v>0.43756670224119532</v>
      </c>
      <c r="D20" s="78">
        <f t="shared" si="2"/>
        <v>37.876200640341516</v>
      </c>
      <c r="E20" s="78">
        <f t="shared" si="3"/>
        <v>61.686232657417293</v>
      </c>
    </row>
    <row r="21" spans="1:5" ht="13" thickBot="1">
      <c r="A21" s="43" t="s">
        <v>26</v>
      </c>
      <c r="B21" s="183">
        <f t="shared" si="4"/>
        <v>100</v>
      </c>
      <c r="C21" s="77">
        <f t="shared" si="1"/>
        <v>0.61881188118811881</v>
      </c>
      <c r="D21" s="77">
        <f t="shared" si="2"/>
        <v>39.438943894389439</v>
      </c>
      <c r="E21" s="77">
        <f t="shared" si="3"/>
        <v>59.942244224422446</v>
      </c>
    </row>
    <row r="22" spans="1:5" ht="13" thickBot="1">
      <c r="A22" s="44" t="s">
        <v>227</v>
      </c>
      <c r="B22" s="182">
        <f t="shared" si="4"/>
        <v>100</v>
      </c>
      <c r="C22" s="78">
        <f t="shared" si="1"/>
        <v>2.3180154534363564</v>
      </c>
      <c r="D22" s="78">
        <f t="shared" si="2"/>
        <v>39.568930459536396</v>
      </c>
      <c r="E22" s="78">
        <f t="shared" si="3"/>
        <v>58.113054087027244</v>
      </c>
    </row>
    <row r="23" spans="1:5" ht="13" thickBot="1">
      <c r="A23" s="71" t="s">
        <v>27</v>
      </c>
      <c r="B23" s="183">
        <f t="shared" si="4"/>
        <v>100</v>
      </c>
      <c r="C23" s="77">
        <f t="shared" si="1"/>
        <v>0.41493775933609961</v>
      </c>
      <c r="D23" s="77">
        <f t="shared" si="2"/>
        <v>38.035961272475795</v>
      </c>
      <c r="E23" s="77">
        <f t="shared" si="3"/>
        <v>61.549100968188107</v>
      </c>
    </row>
    <row r="24" spans="1:5" ht="13" thickBot="1">
      <c r="A24" s="70" t="s">
        <v>4</v>
      </c>
      <c r="B24" s="182">
        <f t="shared" si="4"/>
        <v>100</v>
      </c>
      <c r="C24" s="78">
        <f t="shared" si="1"/>
        <v>0.21768425417228154</v>
      </c>
      <c r="D24" s="78">
        <f t="shared" si="2"/>
        <v>22.28672126049549</v>
      </c>
      <c r="E24" s="78">
        <f t="shared" si="3"/>
        <v>77.495594485332234</v>
      </c>
    </row>
    <row r="25" spans="1:5" ht="12.65" customHeight="1">
      <c r="A25" s="369" t="s">
        <v>251</v>
      </c>
      <c r="B25" s="369"/>
      <c r="C25" s="369"/>
      <c r="D25" s="369"/>
      <c r="E25" s="369"/>
    </row>
    <row r="26" spans="1:5">
      <c r="A26" s="370"/>
      <c r="B26" s="370"/>
      <c r="C26" s="370"/>
      <c r="D26" s="370"/>
      <c r="E26" s="370"/>
    </row>
  </sheetData>
  <mergeCells count="6">
    <mergeCell ref="A25:E26"/>
    <mergeCell ref="B16:E16"/>
    <mergeCell ref="B5:B6"/>
    <mergeCell ref="B7:E7"/>
    <mergeCell ref="A5:A6"/>
    <mergeCell ref="C5:E5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zoomScaleNormal="100" workbookViewId="0">
      <selection activeCell="C60" sqref="C60"/>
    </sheetView>
  </sheetViews>
  <sheetFormatPr baseColWidth="10" defaultColWidth="10.81640625" defaultRowHeight="11.5"/>
  <cols>
    <col min="1" max="1" width="14.54296875" style="2" customWidth="1"/>
    <col min="2" max="2" width="16.54296875" style="2" customWidth="1"/>
    <col min="3" max="6" width="18.54296875" style="2" customWidth="1"/>
    <col min="7" max="16384" width="10.81640625" style="2"/>
  </cols>
  <sheetData>
    <row r="1" spans="1:6" s="40" customFormat="1" ht="20.149999999999999" customHeight="1">
      <c r="A1" s="419" t="s">
        <v>0</v>
      </c>
      <c r="B1" s="419"/>
    </row>
    <row r="2" spans="1:6" s="64" customFormat="1" ht="14.5" customHeight="1">
      <c r="A2" s="126"/>
    </row>
    <row r="3" spans="1:6" s="4" customFormat="1" ht="14.5" customHeight="1">
      <c r="A3" s="54" t="s">
        <v>220</v>
      </c>
    </row>
    <row r="4" spans="1:6" s="64" customFormat="1" ht="14.5" customHeight="1">
      <c r="A4" s="127"/>
    </row>
    <row r="5" spans="1:6" s="42" customFormat="1" ht="14.5" customHeight="1">
      <c r="A5" s="420" t="s">
        <v>57</v>
      </c>
      <c r="B5" s="421"/>
      <c r="C5" s="422" t="s">
        <v>2</v>
      </c>
      <c r="D5" s="380" t="s">
        <v>51</v>
      </c>
      <c r="E5" s="380"/>
      <c r="F5" s="380"/>
    </row>
    <row r="6" spans="1:6" ht="51" customHeight="1">
      <c r="A6" s="420"/>
      <c r="B6" s="421"/>
      <c r="C6" s="423"/>
      <c r="D6" s="291" t="s">
        <v>67</v>
      </c>
      <c r="E6" s="291" t="s">
        <v>65</v>
      </c>
      <c r="F6" s="291" t="s">
        <v>66</v>
      </c>
    </row>
    <row r="7" spans="1:6" ht="14.5" customHeight="1">
      <c r="A7" s="411"/>
      <c r="B7" s="411"/>
      <c r="C7" s="411" t="s">
        <v>10</v>
      </c>
      <c r="D7" s="411"/>
      <c r="E7" s="411"/>
      <c r="F7" s="411"/>
    </row>
    <row r="8" spans="1:6" ht="14.5" customHeight="1">
      <c r="A8" s="413"/>
      <c r="B8" s="413"/>
      <c r="C8" s="413" t="s">
        <v>5</v>
      </c>
      <c r="D8" s="413"/>
      <c r="E8" s="413"/>
      <c r="F8" s="413"/>
    </row>
    <row r="9" spans="1:6" ht="14.5" customHeight="1">
      <c r="A9" s="402">
        <v>2011</v>
      </c>
      <c r="B9" s="403"/>
      <c r="C9" s="259">
        <f>C27+C45</f>
        <v>51484</v>
      </c>
      <c r="D9" s="259">
        <f t="shared" ref="D9:F11" si="0">D27+D45</f>
        <v>299</v>
      </c>
      <c r="E9" s="259">
        <f t="shared" si="0"/>
        <v>16397</v>
      </c>
      <c r="F9" s="259">
        <f t="shared" si="0"/>
        <v>34788</v>
      </c>
    </row>
    <row r="10" spans="1:6" ht="14.5" customHeight="1">
      <c r="A10" s="391">
        <v>2013</v>
      </c>
      <c r="B10" s="392"/>
      <c r="C10" s="67">
        <f>C28+C46</f>
        <v>52484</v>
      </c>
      <c r="D10" s="67">
        <f t="shared" si="0"/>
        <v>285</v>
      </c>
      <c r="E10" s="67">
        <f t="shared" si="0"/>
        <v>17864</v>
      </c>
      <c r="F10" s="67">
        <f t="shared" si="0"/>
        <v>34335</v>
      </c>
    </row>
    <row r="11" spans="1:6" ht="14.5" customHeight="1">
      <c r="A11" s="389">
        <v>2015</v>
      </c>
      <c r="B11" s="390"/>
      <c r="C11" s="66">
        <f>C29+C47</f>
        <v>54536</v>
      </c>
      <c r="D11" s="66">
        <f t="shared" si="0"/>
        <v>260</v>
      </c>
      <c r="E11" s="66">
        <f t="shared" si="0"/>
        <v>18572</v>
      </c>
      <c r="F11" s="66">
        <f t="shared" si="0"/>
        <v>35704</v>
      </c>
    </row>
    <row r="12" spans="1:6" ht="14.5" customHeight="1">
      <c r="A12" s="391" t="s">
        <v>161</v>
      </c>
      <c r="B12" s="392"/>
      <c r="C12" s="140">
        <f t="shared" ref="C12:F13" si="1">C10-C9</f>
        <v>1000</v>
      </c>
      <c r="D12" s="140">
        <f t="shared" si="1"/>
        <v>-14</v>
      </c>
      <c r="E12" s="140">
        <f t="shared" si="1"/>
        <v>1467</v>
      </c>
      <c r="F12" s="140">
        <f t="shared" si="1"/>
        <v>-453</v>
      </c>
    </row>
    <row r="13" spans="1:6" ht="14.5" customHeight="1">
      <c r="A13" s="389" t="s">
        <v>160</v>
      </c>
      <c r="B13" s="390"/>
      <c r="C13" s="141">
        <f t="shared" si="1"/>
        <v>2052</v>
      </c>
      <c r="D13" s="141">
        <f t="shared" si="1"/>
        <v>-25</v>
      </c>
      <c r="E13" s="141">
        <f t="shared" si="1"/>
        <v>708</v>
      </c>
      <c r="F13" s="141">
        <f t="shared" si="1"/>
        <v>1369</v>
      </c>
    </row>
    <row r="14" spans="1:6" ht="14.5" customHeight="1">
      <c r="A14" s="425" t="s">
        <v>159</v>
      </c>
      <c r="B14" s="426"/>
      <c r="C14" s="296">
        <f>C11-C9</f>
        <v>3052</v>
      </c>
      <c r="D14" s="296">
        <f>D11-D9</f>
        <v>-39</v>
      </c>
      <c r="E14" s="296">
        <f>E11-E9</f>
        <v>2175</v>
      </c>
      <c r="F14" s="296">
        <f>F11-F9</f>
        <v>916</v>
      </c>
    </row>
    <row r="15" spans="1:6" ht="14.5" customHeight="1">
      <c r="A15" s="413"/>
      <c r="B15" s="413"/>
      <c r="C15" s="413" t="s">
        <v>121</v>
      </c>
      <c r="D15" s="413"/>
      <c r="E15" s="413"/>
      <c r="F15" s="413"/>
    </row>
    <row r="16" spans="1:6" ht="14.5" customHeight="1">
      <c r="A16" s="402">
        <v>2011</v>
      </c>
      <c r="B16" s="403"/>
      <c r="C16" s="259">
        <f t="shared" ref="C16:F18" si="2">C9*100/$C9</f>
        <v>100</v>
      </c>
      <c r="D16" s="297">
        <f t="shared" si="2"/>
        <v>0.58076295548131462</v>
      </c>
      <c r="E16" s="297">
        <f t="shared" si="2"/>
        <v>31.848729702431825</v>
      </c>
      <c r="F16" s="297">
        <f t="shared" si="2"/>
        <v>67.570507342086856</v>
      </c>
    </row>
    <row r="17" spans="1:6" ht="14.5" customHeight="1">
      <c r="A17" s="391">
        <v>2013</v>
      </c>
      <c r="B17" s="392"/>
      <c r="C17" s="67">
        <f t="shared" si="2"/>
        <v>100</v>
      </c>
      <c r="D17" s="139">
        <f t="shared" si="2"/>
        <v>0.54302263546985752</v>
      </c>
      <c r="E17" s="139">
        <f t="shared" si="2"/>
        <v>34.037039859766786</v>
      </c>
      <c r="F17" s="139">
        <f t="shared" si="2"/>
        <v>65.419937504763354</v>
      </c>
    </row>
    <row r="18" spans="1:6" ht="14.5" customHeight="1">
      <c r="A18" s="389">
        <v>2015</v>
      </c>
      <c r="B18" s="390"/>
      <c r="C18" s="66">
        <f t="shared" si="2"/>
        <v>100</v>
      </c>
      <c r="D18" s="138">
        <f t="shared" si="2"/>
        <v>0.47674930321255682</v>
      </c>
      <c r="E18" s="138">
        <f t="shared" si="2"/>
        <v>34.054569458706176</v>
      </c>
      <c r="F18" s="138">
        <f t="shared" si="2"/>
        <v>65.468681238081274</v>
      </c>
    </row>
    <row r="19" spans="1:6" ht="14.5" customHeight="1">
      <c r="A19" s="387" t="s">
        <v>161</v>
      </c>
      <c r="B19" s="28" t="s">
        <v>8</v>
      </c>
      <c r="C19" s="142">
        <f>C12*100/C9</f>
        <v>1.9423510216766373</v>
      </c>
      <c r="D19" s="142">
        <f>D12*100/D9</f>
        <v>-4.6822742474916392</v>
      </c>
      <c r="E19" s="142">
        <f>E12*100/E9</f>
        <v>8.9467585533939129</v>
      </c>
      <c r="F19" s="142">
        <f>F12*100/F9</f>
        <v>-1.3021731631597102</v>
      </c>
    </row>
    <row r="20" spans="1:6" ht="14.5" customHeight="1">
      <c r="A20" s="388"/>
      <c r="B20" s="29" t="s">
        <v>164</v>
      </c>
      <c r="C20" s="240" t="s">
        <v>247</v>
      </c>
      <c r="D20" s="143">
        <f>D17-D16</f>
        <v>-3.7740320011457107E-2</v>
      </c>
      <c r="E20" s="143">
        <f>E17-E16</f>
        <v>2.1883101573349606</v>
      </c>
      <c r="F20" s="143">
        <f>F17-F16</f>
        <v>-2.150569837323502</v>
      </c>
    </row>
    <row r="21" spans="1:6" ht="14.5" customHeight="1">
      <c r="A21" s="393" t="s">
        <v>160</v>
      </c>
      <c r="B21" s="28" t="s">
        <v>8</v>
      </c>
      <c r="C21" s="142">
        <f>C13*100/C10</f>
        <v>3.9097629753829737</v>
      </c>
      <c r="D21" s="142">
        <f>D13*100/D10</f>
        <v>-8.7719298245614041</v>
      </c>
      <c r="E21" s="142">
        <f>E13*100/E10</f>
        <v>3.9632781012091356</v>
      </c>
      <c r="F21" s="142">
        <f>F13*100/F10</f>
        <v>3.9871850881025193</v>
      </c>
    </row>
    <row r="22" spans="1:6" ht="14.5" customHeight="1">
      <c r="A22" s="394"/>
      <c r="B22" s="29" t="s">
        <v>164</v>
      </c>
      <c r="C22" s="240" t="s">
        <v>247</v>
      </c>
      <c r="D22" s="143">
        <f>D18-D17</f>
        <v>-6.6273332257300699E-2</v>
      </c>
      <c r="E22" s="143">
        <f>E18-E17</f>
        <v>1.7529598939390212E-2</v>
      </c>
      <c r="F22" s="143">
        <f>F18-F17</f>
        <v>4.8743733317920146E-2</v>
      </c>
    </row>
    <row r="23" spans="1:6" ht="14.5" customHeight="1">
      <c r="A23" s="387" t="s">
        <v>159</v>
      </c>
      <c r="B23" s="28" t="s">
        <v>8</v>
      </c>
      <c r="C23" s="142">
        <f>C14*100/C9</f>
        <v>5.9280553181570976</v>
      </c>
      <c r="D23" s="142">
        <f>D14*100/D9</f>
        <v>-13.043478260869565</v>
      </c>
      <c r="E23" s="142">
        <f>E14*100/E9</f>
        <v>13.264621577117765</v>
      </c>
      <c r="F23" s="142">
        <f>F14*100/F9</f>
        <v>2.6330918707600324</v>
      </c>
    </row>
    <row r="24" spans="1:6" ht="14.5" customHeight="1">
      <c r="A24" s="424"/>
      <c r="B24" s="298" t="s">
        <v>164</v>
      </c>
      <c r="C24" s="240" t="s">
        <v>247</v>
      </c>
      <c r="D24" s="299">
        <f>D18-D16</f>
        <v>-0.10401365226875781</v>
      </c>
      <c r="E24" s="299">
        <f>E18-E16</f>
        <v>2.2058397562743508</v>
      </c>
      <c r="F24" s="299">
        <f>F18-F16</f>
        <v>-2.1018261040055819</v>
      </c>
    </row>
    <row r="25" spans="1:6" ht="14.5" customHeight="1">
      <c r="A25" s="411"/>
      <c r="B25" s="411"/>
      <c r="C25" s="411" t="s">
        <v>30</v>
      </c>
      <c r="D25" s="411"/>
      <c r="E25" s="411"/>
      <c r="F25" s="411"/>
    </row>
    <row r="26" spans="1:6" ht="14.5" customHeight="1">
      <c r="A26" s="413"/>
      <c r="B26" s="413"/>
      <c r="C26" s="413" t="s">
        <v>5</v>
      </c>
      <c r="D26" s="413"/>
      <c r="E26" s="413"/>
      <c r="F26" s="413"/>
    </row>
    <row r="27" spans="1:6" ht="14.5" customHeight="1">
      <c r="A27" s="402">
        <v>2011</v>
      </c>
      <c r="B27" s="403"/>
      <c r="C27" s="259">
        <f>D27+E27+F27</f>
        <v>40881</v>
      </c>
      <c r="D27" s="259">
        <v>262</v>
      </c>
      <c r="E27" s="259">
        <v>13290</v>
      </c>
      <c r="F27" s="259">
        <v>27329</v>
      </c>
    </row>
    <row r="28" spans="1:6" ht="14.5" customHeight="1">
      <c r="A28" s="391">
        <v>2013</v>
      </c>
      <c r="B28" s="392"/>
      <c r="C28" s="67">
        <v>41585</v>
      </c>
      <c r="D28" s="67">
        <v>239</v>
      </c>
      <c r="E28" s="67">
        <v>14203</v>
      </c>
      <c r="F28" s="67">
        <f>C28-D28-E28</f>
        <v>27143</v>
      </c>
    </row>
    <row r="29" spans="1:6" ht="14.5" customHeight="1">
      <c r="A29" s="389">
        <v>2015</v>
      </c>
      <c r="B29" s="390"/>
      <c r="C29" s="66">
        <f>D29+E29+F29</f>
        <v>43289</v>
      </c>
      <c r="D29" s="66">
        <v>225</v>
      </c>
      <c r="E29" s="66">
        <v>14689</v>
      </c>
      <c r="F29" s="66">
        <v>28375</v>
      </c>
    </row>
    <row r="30" spans="1:6" ht="14.5" customHeight="1">
      <c r="A30" s="391" t="s">
        <v>161</v>
      </c>
      <c r="B30" s="392"/>
      <c r="C30" s="140">
        <f t="shared" ref="C30:F31" si="3">C28-C27</f>
        <v>704</v>
      </c>
      <c r="D30" s="140">
        <f t="shared" si="3"/>
        <v>-23</v>
      </c>
      <c r="E30" s="140">
        <f t="shared" si="3"/>
        <v>913</v>
      </c>
      <c r="F30" s="140">
        <f t="shared" si="3"/>
        <v>-186</v>
      </c>
    </row>
    <row r="31" spans="1:6" ht="14.5" customHeight="1">
      <c r="A31" s="389" t="s">
        <v>160</v>
      </c>
      <c r="B31" s="390"/>
      <c r="C31" s="141">
        <f t="shared" si="3"/>
        <v>1704</v>
      </c>
      <c r="D31" s="141">
        <f t="shared" si="3"/>
        <v>-14</v>
      </c>
      <c r="E31" s="141">
        <f t="shared" si="3"/>
        <v>486</v>
      </c>
      <c r="F31" s="141">
        <f t="shared" si="3"/>
        <v>1232</v>
      </c>
    </row>
    <row r="32" spans="1:6" ht="14.5" customHeight="1">
      <c r="A32" s="391" t="s">
        <v>159</v>
      </c>
      <c r="B32" s="392"/>
      <c r="C32" s="140">
        <f>C29-C27</f>
        <v>2408</v>
      </c>
      <c r="D32" s="140">
        <f>D29-D27</f>
        <v>-37</v>
      </c>
      <c r="E32" s="140">
        <f>E29-E27</f>
        <v>1399</v>
      </c>
      <c r="F32" s="140">
        <f>F29-F27</f>
        <v>1046</v>
      </c>
    </row>
    <row r="33" spans="1:6" ht="14.5" customHeight="1">
      <c r="A33" s="413"/>
      <c r="B33" s="413"/>
      <c r="C33" s="413" t="s">
        <v>121</v>
      </c>
      <c r="D33" s="413"/>
      <c r="E33" s="413"/>
      <c r="F33" s="413"/>
    </row>
    <row r="34" spans="1:6" ht="14.5" customHeight="1">
      <c r="A34" s="389">
        <v>2011</v>
      </c>
      <c r="B34" s="390"/>
      <c r="C34" s="66">
        <f t="shared" ref="C34:F36" si="4">C27*100/$C27</f>
        <v>100</v>
      </c>
      <c r="D34" s="138">
        <f t="shared" si="4"/>
        <v>0.64088451848046768</v>
      </c>
      <c r="E34" s="138">
        <f t="shared" si="4"/>
        <v>32.508989506127541</v>
      </c>
      <c r="F34" s="138">
        <f t="shared" si="4"/>
        <v>66.85012597539199</v>
      </c>
    </row>
    <row r="35" spans="1:6" ht="14.5" customHeight="1">
      <c r="A35" s="391">
        <v>2013</v>
      </c>
      <c r="B35" s="392"/>
      <c r="C35" s="67">
        <f t="shared" si="4"/>
        <v>100</v>
      </c>
      <c r="D35" s="139">
        <f t="shared" si="4"/>
        <v>0.57472646386918358</v>
      </c>
      <c r="E35" s="139">
        <f t="shared" si="4"/>
        <v>34.154142118552365</v>
      </c>
      <c r="F35" s="139">
        <f t="shared" si="4"/>
        <v>65.271131417578459</v>
      </c>
    </row>
    <row r="36" spans="1:6" ht="14.5" customHeight="1">
      <c r="A36" s="389">
        <v>2015</v>
      </c>
      <c r="B36" s="390"/>
      <c r="C36" s="66">
        <f t="shared" si="4"/>
        <v>100</v>
      </c>
      <c r="D36" s="138">
        <f t="shared" si="4"/>
        <v>0.51976252627688324</v>
      </c>
      <c r="E36" s="138">
        <f t="shared" si="4"/>
        <v>33.932407771027279</v>
      </c>
      <c r="F36" s="138">
        <f t="shared" si="4"/>
        <v>65.547829702695836</v>
      </c>
    </row>
    <row r="37" spans="1:6" ht="14.5" customHeight="1">
      <c r="A37" s="387" t="s">
        <v>161</v>
      </c>
      <c r="B37" s="28" t="s">
        <v>8</v>
      </c>
      <c r="C37" s="142">
        <f>C30*100/C27</f>
        <v>1.7220713779017147</v>
      </c>
      <c r="D37" s="142">
        <f>D30*100/D27</f>
        <v>-8.778625954198473</v>
      </c>
      <c r="E37" s="142">
        <f>E30*100/E27</f>
        <v>6.8698269375470282</v>
      </c>
      <c r="F37" s="142">
        <f>F30*100/F27</f>
        <v>-0.68059570419700688</v>
      </c>
    </row>
    <row r="38" spans="1:6" ht="14.5" customHeight="1">
      <c r="A38" s="388"/>
      <c r="B38" s="29" t="s">
        <v>164</v>
      </c>
      <c r="C38" s="240" t="s">
        <v>247</v>
      </c>
      <c r="D38" s="143">
        <f>D35-D34</f>
        <v>-6.6158054611284101E-2</v>
      </c>
      <c r="E38" s="143">
        <f>E35-E34</f>
        <v>1.6451526124248232</v>
      </c>
      <c r="F38" s="143">
        <f>F35-F34</f>
        <v>-1.5789945578135303</v>
      </c>
    </row>
    <row r="39" spans="1:6" ht="14.5" customHeight="1">
      <c r="A39" s="393" t="s">
        <v>160</v>
      </c>
      <c r="B39" s="28" t="s">
        <v>8</v>
      </c>
      <c r="C39" s="142">
        <f>C31*100/C28</f>
        <v>4.0976313574606227</v>
      </c>
      <c r="D39" s="142">
        <f>D31*100/D28</f>
        <v>-5.8577405857740583</v>
      </c>
      <c r="E39" s="142">
        <f>E31*100/E28</f>
        <v>3.4218122931774979</v>
      </c>
      <c r="F39" s="142">
        <f>F31*100/F28</f>
        <v>4.5389234793501085</v>
      </c>
    </row>
    <row r="40" spans="1:6" ht="14.5" customHeight="1">
      <c r="A40" s="394"/>
      <c r="B40" s="29" t="s">
        <v>164</v>
      </c>
      <c r="C40" s="240" t="s">
        <v>247</v>
      </c>
      <c r="D40" s="143">
        <f>D36-D35</f>
        <v>-5.4963937592300338E-2</v>
      </c>
      <c r="E40" s="143">
        <f>E36-E35</f>
        <v>-0.2217343475250857</v>
      </c>
      <c r="F40" s="143">
        <f>F36-F35</f>
        <v>0.27669828511737649</v>
      </c>
    </row>
    <row r="41" spans="1:6" ht="14.5" customHeight="1">
      <c r="A41" s="387" t="s">
        <v>159</v>
      </c>
      <c r="B41" s="28" t="s">
        <v>8</v>
      </c>
      <c r="C41" s="142">
        <f>C32*100/C27</f>
        <v>5.8902668721410922</v>
      </c>
      <c r="D41" s="142">
        <f>D32*100/D27</f>
        <v>-14.122137404580153</v>
      </c>
      <c r="E41" s="142">
        <f>E32*100/E27</f>
        <v>10.526711813393529</v>
      </c>
      <c r="F41" s="142">
        <f>F32*100/F27</f>
        <v>3.8274360569358556</v>
      </c>
    </row>
    <row r="42" spans="1:6" ht="14.5" customHeight="1">
      <c r="A42" s="424"/>
      <c r="B42" s="298" t="s">
        <v>164</v>
      </c>
      <c r="C42" s="240" t="s">
        <v>247</v>
      </c>
      <c r="D42" s="299">
        <f>D36-D34</f>
        <v>-0.12112199220358444</v>
      </c>
      <c r="E42" s="299">
        <f>E36-E34</f>
        <v>1.4234182648997376</v>
      </c>
      <c r="F42" s="299">
        <f>F36-F34</f>
        <v>-1.3022962726961538</v>
      </c>
    </row>
    <row r="43" spans="1:6" ht="14.5" customHeight="1">
      <c r="A43" s="411"/>
      <c r="B43" s="411"/>
      <c r="C43" s="411" t="s">
        <v>31</v>
      </c>
      <c r="D43" s="411"/>
      <c r="E43" s="411"/>
      <c r="F43" s="411"/>
    </row>
    <row r="44" spans="1:6" ht="14.5" customHeight="1">
      <c r="A44" s="413"/>
      <c r="B44" s="413"/>
      <c r="C44" s="413" t="s">
        <v>5</v>
      </c>
      <c r="D44" s="413"/>
      <c r="E44" s="413"/>
      <c r="F44" s="413"/>
    </row>
    <row r="45" spans="1:6" ht="14.5" customHeight="1">
      <c r="A45" s="402">
        <v>2011</v>
      </c>
      <c r="B45" s="403"/>
      <c r="C45" s="259">
        <f>SUM(D45:F45)</f>
        <v>10603</v>
      </c>
      <c r="D45" s="259">
        <v>37</v>
      </c>
      <c r="E45" s="259">
        <v>3107</v>
      </c>
      <c r="F45" s="259">
        <v>7459</v>
      </c>
    </row>
    <row r="46" spans="1:6" ht="14.5" customHeight="1">
      <c r="A46" s="391">
        <v>2013</v>
      </c>
      <c r="B46" s="392"/>
      <c r="C46" s="67">
        <v>10899</v>
      </c>
      <c r="D46" s="67">
        <v>46</v>
      </c>
      <c r="E46" s="67">
        <v>3661</v>
      </c>
      <c r="F46" s="67">
        <f>C46-D46-E46</f>
        <v>7192</v>
      </c>
    </row>
    <row r="47" spans="1:6" ht="14.5" customHeight="1">
      <c r="A47" s="389">
        <v>2015</v>
      </c>
      <c r="B47" s="390"/>
      <c r="C47" s="66">
        <f>SUM(D47:F47)</f>
        <v>11247</v>
      </c>
      <c r="D47" s="66">
        <v>35</v>
      </c>
      <c r="E47" s="66">
        <v>3883</v>
      </c>
      <c r="F47" s="66">
        <v>7329</v>
      </c>
    </row>
    <row r="48" spans="1:6" ht="14.5" customHeight="1">
      <c r="A48" s="391" t="s">
        <v>161</v>
      </c>
      <c r="B48" s="392"/>
      <c r="C48" s="140">
        <f t="shared" ref="C48:F49" si="5">C46-C45</f>
        <v>296</v>
      </c>
      <c r="D48" s="140">
        <f t="shared" si="5"/>
        <v>9</v>
      </c>
      <c r="E48" s="140">
        <f t="shared" si="5"/>
        <v>554</v>
      </c>
      <c r="F48" s="140">
        <f t="shared" si="5"/>
        <v>-267</v>
      </c>
    </row>
    <row r="49" spans="1:6" ht="14.5" customHeight="1">
      <c r="A49" s="389" t="s">
        <v>160</v>
      </c>
      <c r="B49" s="390"/>
      <c r="C49" s="141">
        <f t="shared" si="5"/>
        <v>348</v>
      </c>
      <c r="D49" s="141">
        <f t="shared" si="5"/>
        <v>-11</v>
      </c>
      <c r="E49" s="141">
        <f t="shared" si="5"/>
        <v>222</v>
      </c>
      <c r="F49" s="141">
        <f t="shared" si="5"/>
        <v>137</v>
      </c>
    </row>
    <row r="50" spans="1:6" ht="14.5" customHeight="1">
      <c r="A50" s="391" t="s">
        <v>159</v>
      </c>
      <c r="B50" s="392"/>
      <c r="C50" s="140">
        <f>C47-C45</f>
        <v>644</v>
      </c>
      <c r="D50" s="140">
        <f>D47-D45</f>
        <v>-2</v>
      </c>
      <c r="E50" s="140">
        <f>E47-E45</f>
        <v>776</v>
      </c>
      <c r="F50" s="140">
        <f>F47-F45</f>
        <v>-130</v>
      </c>
    </row>
    <row r="51" spans="1:6" ht="14.5" customHeight="1">
      <c r="A51" s="413"/>
      <c r="B51" s="413"/>
      <c r="C51" s="413" t="s">
        <v>121</v>
      </c>
      <c r="D51" s="413"/>
      <c r="E51" s="413"/>
      <c r="F51" s="413"/>
    </row>
    <row r="52" spans="1:6" ht="14.5" customHeight="1">
      <c r="A52" s="389">
        <v>2011</v>
      </c>
      <c r="B52" s="390"/>
      <c r="C52" s="66">
        <f t="shared" ref="C52:F54" si="6">C45*100/$C45</f>
        <v>100</v>
      </c>
      <c r="D52" s="138">
        <f t="shared" si="6"/>
        <v>0.34895784212015468</v>
      </c>
      <c r="E52" s="138">
        <f t="shared" si="6"/>
        <v>29.303027445062718</v>
      </c>
      <c r="F52" s="138">
        <f t="shared" si="6"/>
        <v>70.348014712817132</v>
      </c>
    </row>
    <row r="53" spans="1:6" ht="14.5" customHeight="1">
      <c r="A53" s="391">
        <v>2013</v>
      </c>
      <c r="B53" s="392"/>
      <c r="C53" s="67">
        <f t="shared" si="6"/>
        <v>100</v>
      </c>
      <c r="D53" s="139">
        <f>D46*100/$C46</f>
        <v>0.42205706945591337</v>
      </c>
      <c r="E53" s="139">
        <f t="shared" si="6"/>
        <v>33.59023763648041</v>
      </c>
      <c r="F53" s="139">
        <f t="shared" si="6"/>
        <v>65.987705294063673</v>
      </c>
    </row>
    <row r="54" spans="1:6" ht="14.5" customHeight="1">
      <c r="A54" s="389">
        <v>2015</v>
      </c>
      <c r="B54" s="390"/>
      <c r="C54" s="66">
        <f t="shared" si="6"/>
        <v>100</v>
      </c>
      <c r="D54" s="138">
        <f t="shared" si="6"/>
        <v>0.31119409620343202</v>
      </c>
      <c r="E54" s="138">
        <f t="shared" si="6"/>
        <v>34.524762158797898</v>
      </c>
      <c r="F54" s="138">
        <f t="shared" si="6"/>
        <v>65.164043744998665</v>
      </c>
    </row>
    <row r="55" spans="1:6" ht="14.5" customHeight="1">
      <c r="A55" s="387" t="s">
        <v>161</v>
      </c>
      <c r="B55" s="28" t="s">
        <v>8</v>
      </c>
      <c r="C55" s="142">
        <f>C48*100/C45</f>
        <v>2.7916627369612375</v>
      </c>
      <c r="D55" s="142">
        <f>D48*100/D45</f>
        <v>24.324324324324323</v>
      </c>
      <c r="E55" s="142">
        <f>E48*100/E45</f>
        <v>17.830704859993563</v>
      </c>
      <c r="F55" s="142">
        <f>F48*100/F45</f>
        <v>-3.5795683067435311</v>
      </c>
    </row>
    <row r="56" spans="1:6" ht="14.5" customHeight="1">
      <c r="A56" s="388"/>
      <c r="B56" s="29" t="s">
        <v>164</v>
      </c>
      <c r="C56" s="240" t="s">
        <v>247</v>
      </c>
      <c r="D56" s="143">
        <f>D53-D52</f>
        <v>7.3099227335758687E-2</v>
      </c>
      <c r="E56" s="143">
        <f>E53-E52</f>
        <v>4.2872101914176923</v>
      </c>
      <c r="F56" s="143">
        <f>F53-F52</f>
        <v>-4.3603094187534595</v>
      </c>
    </row>
    <row r="57" spans="1:6" ht="14.5" customHeight="1">
      <c r="A57" s="393" t="s">
        <v>160</v>
      </c>
      <c r="B57" s="28" t="s">
        <v>8</v>
      </c>
      <c r="C57" s="142">
        <f>C49*100/C46</f>
        <v>3.192953481970823</v>
      </c>
      <c r="D57" s="142">
        <f>D49*100/D46</f>
        <v>-23.913043478260871</v>
      </c>
      <c r="E57" s="142">
        <f>E49*100/E46</f>
        <v>6.0639169625785305</v>
      </c>
      <c r="F57" s="142">
        <f>F49*100/F46</f>
        <v>1.9048943270300334</v>
      </c>
    </row>
    <row r="58" spans="1:6" ht="14.5" customHeight="1">
      <c r="A58" s="394"/>
      <c r="B58" s="29" t="s">
        <v>164</v>
      </c>
      <c r="C58" s="240" t="s">
        <v>247</v>
      </c>
      <c r="D58" s="143">
        <f>D54-D53</f>
        <v>-0.11086297325248134</v>
      </c>
      <c r="E58" s="143">
        <f>E54-E53</f>
        <v>0.9345245223174885</v>
      </c>
      <c r="F58" s="143">
        <f>F54-F53</f>
        <v>-0.8236615490650081</v>
      </c>
    </row>
    <row r="59" spans="1:6" ht="14.5" customHeight="1">
      <c r="A59" s="387" t="s">
        <v>159</v>
      </c>
      <c r="B59" s="28" t="s">
        <v>8</v>
      </c>
      <c r="C59" s="142">
        <f>C50*100/C45</f>
        <v>6.0737527114967458</v>
      </c>
      <c r="D59" s="142">
        <f>D50*100/D45</f>
        <v>-5.4054054054054053</v>
      </c>
      <c r="E59" s="142">
        <f>E50*100/E45</f>
        <v>24.975860959124557</v>
      </c>
      <c r="F59" s="142">
        <f>F50*100/F45</f>
        <v>-1.7428609733208205</v>
      </c>
    </row>
    <row r="60" spans="1:6" ht="14.5" customHeight="1">
      <c r="A60" s="388"/>
      <c r="B60" s="29" t="s">
        <v>164</v>
      </c>
      <c r="C60" s="240" t="s">
        <v>247</v>
      </c>
      <c r="D60" s="143">
        <f>D54-D52</f>
        <v>-3.7763745916722657E-2</v>
      </c>
      <c r="E60" s="143">
        <f>E54-E52</f>
        <v>5.2217347137351808</v>
      </c>
      <c r="F60" s="143">
        <f>F54-F52</f>
        <v>-5.1839709678184676</v>
      </c>
    </row>
    <row r="61" spans="1:6" ht="14.5" customHeight="1">
      <c r="A61" s="338" t="s">
        <v>305</v>
      </c>
      <c r="B61" s="338"/>
      <c r="C61" s="338"/>
      <c r="D61" s="338"/>
      <c r="E61" s="338"/>
      <c r="F61" s="338"/>
    </row>
    <row r="62" spans="1:6" ht="14.5" customHeight="1">
      <c r="A62" s="370"/>
      <c r="B62" s="370"/>
      <c r="C62" s="370"/>
      <c r="D62" s="370"/>
      <c r="E62" s="370"/>
      <c r="F62" s="370"/>
    </row>
    <row r="63" spans="1:6" ht="14.5" customHeight="1"/>
    <row r="64" spans="1:6" ht="14.5" customHeight="1"/>
    <row r="65" ht="14.5" customHeight="1"/>
    <row r="66" ht="14.5" customHeight="1"/>
    <row r="67" ht="14.5" customHeight="1"/>
    <row r="68" ht="14.5" customHeight="1"/>
    <row r="69" ht="14.5" customHeight="1"/>
  </sheetData>
  <mergeCells count="59">
    <mergeCell ref="C51:F51"/>
    <mergeCell ref="A8:B8"/>
    <mergeCell ref="C8:F8"/>
    <mergeCell ref="A7:B7"/>
    <mergeCell ref="C7:F7"/>
    <mergeCell ref="C15:F15"/>
    <mergeCell ref="A15:B15"/>
    <mergeCell ref="C43:F43"/>
    <mergeCell ref="A43:B43"/>
    <mergeCell ref="C44:F44"/>
    <mergeCell ref="A44:B44"/>
    <mergeCell ref="A26:B26"/>
    <mergeCell ref="C26:F26"/>
    <mergeCell ref="A33:B33"/>
    <mergeCell ref="C33:F33"/>
    <mergeCell ref="A30:B30"/>
    <mergeCell ref="A31:B31"/>
    <mergeCell ref="A27:B27"/>
    <mergeCell ref="A28:B28"/>
    <mergeCell ref="A29:B29"/>
    <mergeCell ref="C25:F25"/>
    <mergeCell ref="A25:B25"/>
    <mergeCell ref="A12:B12"/>
    <mergeCell ref="A13:B13"/>
    <mergeCell ref="A14:B14"/>
    <mergeCell ref="A16:B16"/>
    <mergeCell ref="A53:B53"/>
    <mergeCell ref="A45:B45"/>
    <mergeCell ref="A46:B46"/>
    <mergeCell ref="A47:B47"/>
    <mergeCell ref="A48:B48"/>
    <mergeCell ref="A49:B49"/>
    <mergeCell ref="A51:B51"/>
    <mergeCell ref="A17:B17"/>
    <mergeCell ref="A18:B18"/>
    <mergeCell ref="A19:A20"/>
    <mergeCell ref="A21:A22"/>
    <mergeCell ref="A23:A24"/>
    <mergeCell ref="A52:B52"/>
    <mergeCell ref="A37:A38"/>
    <mergeCell ref="A39:A40"/>
    <mergeCell ref="A41:A42"/>
    <mergeCell ref="A32:B32"/>
    <mergeCell ref="A61:F62"/>
    <mergeCell ref="A1:B1"/>
    <mergeCell ref="A55:A56"/>
    <mergeCell ref="A57:A58"/>
    <mergeCell ref="A59:A60"/>
    <mergeCell ref="A5:B6"/>
    <mergeCell ref="A54:B54"/>
    <mergeCell ref="A34:B34"/>
    <mergeCell ref="A35:B35"/>
    <mergeCell ref="A36:B36"/>
    <mergeCell ref="D5:F5"/>
    <mergeCell ref="A9:B9"/>
    <mergeCell ref="A10:B10"/>
    <mergeCell ref="A11:B11"/>
    <mergeCell ref="C5:C6"/>
    <mergeCell ref="A50:B5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15" customFormat="1" ht="20.149999999999999" customHeight="1">
      <c r="A1" s="35" t="s">
        <v>0</v>
      </c>
      <c r="C1" s="40"/>
      <c r="D1" s="40"/>
      <c r="E1" s="40"/>
      <c r="F1" s="40"/>
      <c r="L1" s="40"/>
    </row>
    <row r="2" spans="1:12" s="64" customFormat="1" ht="14.5" customHeight="1">
      <c r="A2" s="126"/>
    </row>
    <row r="3" spans="1:12" s="4" customFormat="1" ht="14.5" customHeight="1">
      <c r="A3" s="54" t="s">
        <v>188</v>
      </c>
    </row>
    <row r="4" spans="1:12" s="64" customFormat="1" ht="14.5" customHeight="1">
      <c r="A4" s="127"/>
    </row>
    <row r="5" spans="1:12" ht="30" customHeight="1">
      <c r="A5" s="180" t="s">
        <v>29</v>
      </c>
      <c r="B5" s="180">
        <v>2006</v>
      </c>
      <c r="C5" s="180">
        <v>2007</v>
      </c>
      <c r="D5" s="181">
        <v>2008</v>
      </c>
      <c r="E5" s="181">
        <v>2009</v>
      </c>
      <c r="F5" s="181">
        <v>2010</v>
      </c>
      <c r="G5" s="181">
        <v>2011</v>
      </c>
      <c r="H5" s="181">
        <v>2012</v>
      </c>
      <c r="I5" s="181">
        <v>2013</v>
      </c>
      <c r="J5" s="181">
        <v>2014</v>
      </c>
      <c r="K5" s="181">
        <v>2015</v>
      </c>
      <c r="L5" s="181" t="s">
        <v>116</v>
      </c>
    </row>
    <row r="6" spans="1:12">
      <c r="A6" s="52"/>
      <c r="B6" s="336" t="s">
        <v>1</v>
      </c>
      <c r="C6" s="336"/>
      <c r="D6" s="336"/>
      <c r="E6" s="336"/>
      <c r="F6" s="336"/>
      <c r="G6" s="336"/>
      <c r="H6" s="336"/>
      <c r="I6" s="336"/>
      <c r="J6" s="336"/>
      <c r="K6" s="336"/>
      <c r="L6" s="179"/>
    </row>
    <row r="7" spans="1:12">
      <c r="A7" s="7" t="s">
        <v>10</v>
      </c>
      <c r="B7" s="19">
        <f t="shared" ref="B7:K7" si="0">SUM(B9:B18,B20:B25)</f>
        <v>8049</v>
      </c>
      <c r="C7" s="19">
        <f t="shared" si="0"/>
        <v>8116</v>
      </c>
      <c r="D7" s="19">
        <f t="shared" si="0"/>
        <v>8212</v>
      </c>
      <c r="E7" s="19">
        <f t="shared" si="0"/>
        <v>8331</v>
      </c>
      <c r="F7" s="19">
        <f t="shared" si="0"/>
        <v>8430</v>
      </c>
      <c r="G7" s="19">
        <f t="shared" si="0"/>
        <v>8495</v>
      </c>
      <c r="H7" s="19">
        <f t="shared" si="0"/>
        <v>8503</v>
      </c>
      <c r="I7" s="19">
        <f t="shared" si="0"/>
        <v>8587</v>
      </c>
      <c r="J7" s="19">
        <f t="shared" si="0"/>
        <v>8606</v>
      </c>
      <c r="K7" s="19">
        <f t="shared" si="0"/>
        <v>8697</v>
      </c>
      <c r="L7" s="154">
        <f>K7-B7</f>
        <v>648</v>
      </c>
    </row>
    <row r="8" spans="1:12">
      <c r="A8" s="44" t="s">
        <v>30</v>
      </c>
      <c r="B8" s="21">
        <f t="shared" ref="B8:K8" si="1">SUM(B9:B18)</f>
        <v>7071</v>
      </c>
      <c r="C8" s="21">
        <f t="shared" si="1"/>
        <v>7107</v>
      </c>
      <c r="D8" s="21">
        <f t="shared" si="1"/>
        <v>7187</v>
      </c>
      <c r="E8" s="21">
        <f t="shared" si="1"/>
        <v>7267</v>
      </c>
      <c r="F8" s="21">
        <f t="shared" si="1"/>
        <v>7340</v>
      </c>
      <c r="G8" s="21">
        <f t="shared" si="1"/>
        <v>7394</v>
      </c>
      <c r="H8" s="21">
        <f t="shared" si="1"/>
        <v>7380</v>
      </c>
      <c r="I8" s="21">
        <f t="shared" si="1"/>
        <v>7445</v>
      </c>
      <c r="J8" s="21">
        <f t="shared" si="1"/>
        <v>7457</v>
      </c>
      <c r="K8" s="21">
        <f t="shared" si="1"/>
        <v>7517</v>
      </c>
      <c r="L8" s="155">
        <f t="shared" ref="L8:L25" si="2">K8-B8</f>
        <v>446</v>
      </c>
    </row>
    <row r="9" spans="1:12" s="15" customFormat="1">
      <c r="A9" s="68" t="s">
        <v>11</v>
      </c>
      <c r="B9" s="19">
        <v>491</v>
      </c>
      <c r="C9" s="19">
        <v>517</v>
      </c>
      <c r="D9" s="19">
        <v>500</v>
      </c>
      <c r="E9" s="19">
        <v>513</v>
      </c>
      <c r="F9" s="19">
        <v>527</v>
      </c>
      <c r="G9" s="19">
        <v>541</v>
      </c>
      <c r="H9" s="19">
        <v>541</v>
      </c>
      <c r="I9" s="19">
        <v>557</v>
      </c>
      <c r="J9" s="19">
        <v>546</v>
      </c>
      <c r="K9" s="19">
        <v>543</v>
      </c>
      <c r="L9" s="154">
        <f t="shared" si="2"/>
        <v>52</v>
      </c>
    </row>
    <row r="10" spans="1:12" s="15" customFormat="1">
      <c r="A10" s="69" t="s">
        <v>12</v>
      </c>
      <c r="B10" s="21">
        <v>147</v>
      </c>
      <c r="C10" s="21">
        <v>152</v>
      </c>
      <c r="D10" s="21">
        <v>151</v>
      </c>
      <c r="E10" s="21">
        <v>156</v>
      </c>
      <c r="F10" s="21">
        <v>162</v>
      </c>
      <c r="G10" s="21">
        <v>156</v>
      </c>
      <c r="H10" s="21">
        <v>160</v>
      </c>
      <c r="I10" s="21">
        <v>163</v>
      </c>
      <c r="J10" s="21">
        <v>154</v>
      </c>
      <c r="K10" s="21">
        <v>157</v>
      </c>
      <c r="L10" s="155">
        <f t="shared" si="2"/>
        <v>10</v>
      </c>
    </row>
    <row r="11" spans="1:12" s="15" customFormat="1">
      <c r="A11" s="68" t="s">
        <v>13</v>
      </c>
      <c r="B11" s="19">
        <v>933</v>
      </c>
      <c r="C11" s="19">
        <v>956</v>
      </c>
      <c r="D11" s="19">
        <v>971</v>
      </c>
      <c r="E11" s="19">
        <v>964</v>
      </c>
      <c r="F11" s="19">
        <v>971</v>
      </c>
      <c r="G11" s="19">
        <v>987</v>
      </c>
      <c r="H11" s="19">
        <v>978</v>
      </c>
      <c r="I11" s="19">
        <v>973</v>
      </c>
      <c r="J11" s="19">
        <v>987</v>
      </c>
      <c r="K11" s="19">
        <v>1021</v>
      </c>
      <c r="L11" s="154">
        <f t="shared" si="2"/>
        <v>88</v>
      </c>
    </row>
    <row r="12" spans="1:12" s="15" customFormat="1">
      <c r="A12" s="69" t="s">
        <v>14</v>
      </c>
      <c r="B12" s="21">
        <v>78</v>
      </c>
      <c r="C12" s="21">
        <v>78</v>
      </c>
      <c r="D12" s="21">
        <v>82</v>
      </c>
      <c r="E12" s="21">
        <v>83</v>
      </c>
      <c r="F12" s="21">
        <v>85</v>
      </c>
      <c r="G12" s="21">
        <v>89</v>
      </c>
      <c r="H12" s="21">
        <v>91</v>
      </c>
      <c r="I12" s="21">
        <v>95</v>
      </c>
      <c r="J12" s="21">
        <v>96</v>
      </c>
      <c r="K12" s="21">
        <v>96</v>
      </c>
      <c r="L12" s="155">
        <f t="shared" si="2"/>
        <v>18</v>
      </c>
    </row>
    <row r="13" spans="1:12" s="15" customFormat="1">
      <c r="A13" s="68" t="s">
        <v>15</v>
      </c>
      <c r="B13" s="19">
        <v>1626</v>
      </c>
      <c r="C13" s="19">
        <v>1600</v>
      </c>
      <c r="D13" s="19">
        <v>1662</v>
      </c>
      <c r="E13" s="19">
        <v>1647</v>
      </c>
      <c r="F13" s="19">
        <v>1623</v>
      </c>
      <c r="G13" s="19">
        <v>1626</v>
      </c>
      <c r="H13" s="19">
        <v>1596</v>
      </c>
      <c r="I13" s="19">
        <v>1598</v>
      </c>
      <c r="J13" s="19">
        <v>1543</v>
      </c>
      <c r="K13" s="19">
        <v>1546</v>
      </c>
      <c r="L13" s="154">
        <f t="shared" si="2"/>
        <v>-80</v>
      </c>
    </row>
    <row r="14" spans="1:12" s="15" customFormat="1">
      <c r="A14" s="69" t="s">
        <v>16</v>
      </c>
      <c r="B14" s="21">
        <v>660</v>
      </c>
      <c r="C14" s="21">
        <v>671</v>
      </c>
      <c r="D14" s="21">
        <v>671</v>
      </c>
      <c r="E14" s="21">
        <v>677</v>
      </c>
      <c r="F14" s="21">
        <v>691</v>
      </c>
      <c r="G14" s="21">
        <v>688</v>
      </c>
      <c r="H14" s="21">
        <v>685</v>
      </c>
      <c r="I14" s="21">
        <v>703</v>
      </c>
      <c r="J14" s="21">
        <v>700</v>
      </c>
      <c r="K14" s="21">
        <v>714</v>
      </c>
      <c r="L14" s="155">
        <f t="shared" si="2"/>
        <v>54</v>
      </c>
    </row>
    <row r="15" spans="1:12" s="15" customFormat="1">
      <c r="A15" s="68" t="s">
        <v>17</v>
      </c>
      <c r="B15" s="19">
        <v>419</v>
      </c>
      <c r="C15" s="19">
        <v>412</v>
      </c>
      <c r="D15" s="19">
        <v>402</v>
      </c>
      <c r="E15" s="19">
        <v>404</v>
      </c>
      <c r="F15" s="19">
        <v>421</v>
      </c>
      <c r="G15" s="19">
        <v>421</v>
      </c>
      <c r="H15" s="19">
        <v>406</v>
      </c>
      <c r="I15" s="19">
        <v>407</v>
      </c>
      <c r="J15" s="19">
        <v>416</v>
      </c>
      <c r="K15" s="19">
        <v>423</v>
      </c>
      <c r="L15" s="154">
        <f t="shared" si="2"/>
        <v>4</v>
      </c>
    </row>
    <row r="16" spans="1:12" s="15" customFormat="1">
      <c r="A16" s="69" t="s">
        <v>18</v>
      </c>
      <c r="B16" s="21">
        <v>1575</v>
      </c>
      <c r="C16" s="21">
        <v>1574</v>
      </c>
      <c r="D16" s="21">
        <v>1585</v>
      </c>
      <c r="E16" s="21">
        <v>1599</v>
      </c>
      <c r="F16" s="21">
        <v>1602</v>
      </c>
      <c r="G16" s="21">
        <v>1596</v>
      </c>
      <c r="H16" s="21">
        <v>1594</v>
      </c>
      <c r="I16" s="21">
        <v>1593</v>
      </c>
      <c r="J16" s="21">
        <v>1609</v>
      </c>
      <c r="K16" s="21">
        <v>1572</v>
      </c>
      <c r="L16" s="155">
        <f t="shared" si="2"/>
        <v>-3</v>
      </c>
    </row>
    <row r="17" spans="1:12" s="15" customFormat="1">
      <c r="A17" s="68" t="s">
        <v>19</v>
      </c>
      <c r="B17" s="19">
        <v>1078</v>
      </c>
      <c r="C17" s="19">
        <v>1080</v>
      </c>
      <c r="D17" s="19">
        <v>1101</v>
      </c>
      <c r="E17" s="19">
        <v>1160</v>
      </c>
      <c r="F17" s="19">
        <v>1195</v>
      </c>
      <c r="G17" s="19">
        <v>1229</v>
      </c>
      <c r="H17" s="19">
        <v>1268</v>
      </c>
      <c r="I17" s="19">
        <v>1293</v>
      </c>
      <c r="J17" s="19">
        <v>1346</v>
      </c>
      <c r="K17" s="19">
        <v>1388</v>
      </c>
      <c r="L17" s="154">
        <f t="shared" si="2"/>
        <v>310</v>
      </c>
    </row>
    <row r="18" spans="1:12" s="15" customFormat="1">
      <c r="A18" s="69" t="s">
        <v>20</v>
      </c>
      <c r="B18" s="21">
        <v>64</v>
      </c>
      <c r="C18" s="21">
        <v>67</v>
      </c>
      <c r="D18" s="21">
        <v>62</v>
      </c>
      <c r="E18" s="21">
        <v>64</v>
      </c>
      <c r="F18" s="21">
        <v>63</v>
      </c>
      <c r="G18" s="21">
        <v>61</v>
      </c>
      <c r="H18" s="21">
        <v>61</v>
      </c>
      <c r="I18" s="21">
        <v>63</v>
      </c>
      <c r="J18" s="21">
        <v>60</v>
      </c>
      <c r="K18" s="21">
        <v>57</v>
      </c>
      <c r="L18" s="155">
        <f t="shared" si="2"/>
        <v>-7</v>
      </c>
    </row>
    <row r="19" spans="1:12">
      <c r="A19" s="43" t="s">
        <v>31</v>
      </c>
      <c r="B19" s="19">
        <f>SUM(B20:B25)</f>
        <v>978</v>
      </c>
      <c r="C19" s="19">
        <f t="shared" ref="C19:K19" si="3">SUM(C20:C25)</f>
        <v>1009</v>
      </c>
      <c r="D19" s="19">
        <f t="shared" si="3"/>
        <v>1025</v>
      </c>
      <c r="E19" s="19">
        <f t="shared" si="3"/>
        <v>1064</v>
      </c>
      <c r="F19" s="19">
        <f t="shared" si="3"/>
        <v>1090</v>
      </c>
      <c r="G19" s="19">
        <f t="shared" si="3"/>
        <v>1101</v>
      </c>
      <c r="H19" s="19">
        <f t="shared" si="3"/>
        <v>1123</v>
      </c>
      <c r="I19" s="19">
        <f t="shared" si="3"/>
        <v>1142</v>
      </c>
      <c r="J19" s="19">
        <f t="shared" si="3"/>
        <v>1149</v>
      </c>
      <c r="K19" s="19">
        <f t="shared" si="3"/>
        <v>1180</v>
      </c>
      <c r="L19" s="154">
        <f t="shared" si="2"/>
        <v>202</v>
      </c>
    </row>
    <row r="20" spans="1:12" s="15" customFormat="1">
      <c r="A20" s="69" t="s">
        <v>21</v>
      </c>
      <c r="B20" s="21">
        <v>252</v>
      </c>
      <c r="C20" s="21">
        <v>253</v>
      </c>
      <c r="D20" s="21">
        <v>242</v>
      </c>
      <c r="E20" s="21">
        <v>247</v>
      </c>
      <c r="F20" s="21">
        <v>242</v>
      </c>
      <c r="G20" s="21">
        <v>236</v>
      </c>
      <c r="H20" s="21">
        <v>237</v>
      </c>
      <c r="I20" s="21">
        <v>242</v>
      </c>
      <c r="J20" s="21">
        <v>240</v>
      </c>
      <c r="K20" s="21">
        <v>245</v>
      </c>
      <c r="L20" s="155">
        <f t="shared" si="2"/>
        <v>-7</v>
      </c>
    </row>
    <row r="21" spans="1:12" s="15" customFormat="1">
      <c r="A21" s="68" t="s">
        <v>22</v>
      </c>
      <c r="B21" s="19">
        <v>104</v>
      </c>
      <c r="C21" s="19">
        <v>113</v>
      </c>
      <c r="D21" s="19">
        <v>122</v>
      </c>
      <c r="E21" s="19">
        <v>132</v>
      </c>
      <c r="F21" s="19">
        <v>140</v>
      </c>
      <c r="G21" s="19">
        <v>147</v>
      </c>
      <c r="H21" s="19">
        <v>152</v>
      </c>
      <c r="I21" s="19">
        <v>158</v>
      </c>
      <c r="J21" s="19">
        <v>163</v>
      </c>
      <c r="K21" s="19">
        <v>162</v>
      </c>
      <c r="L21" s="154">
        <f t="shared" si="2"/>
        <v>58</v>
      </c>
    </row>
    <row r="22" spans="1:12" s="15" customFormat="1">
      <c r="A22" s="69" t="s">
        <v>32</v>
      </c>
      <c r="B22" s="21">
        <v>88</v>
      </c>
      <c r="C22" s="21">
        <v>93</v>
      </c>
      <c r="D22" s="21">
        <v>101</v>
      </c>
      <c r="E22" s="21">
        <v>101</v>
      </c>
      <c r="F22" s="21">
        <v>106</v>
      </c>
      <c r="G22" s="21">
        <v>108</v>
      </c>
      <c r="H22" s="21">
        <v>111</v>
      </c>
      <c r="I22" s="21">
        <v>111</v>
      </c>
      <c r="J22" s="21">
        <v>114</v>
      </c>
      <c r="K22" s="21">
        <v>116</v>
      </c>
      <c r="L22" s="155">
        <f t="shared" si="2"/>
        <v>28</v>
      </c>
    </row>
    <row r="23" spans="1:12" s="15" customFormat="1">
      <c r="A23" s="68" t="s">
        <v>23</v>
      </c>
      <c r="B23" s="19">
        <v>209</v>
      </c>
      <c r="C23" s="19">
        <v>220</v>
      </c>
      <c r="D23" s="19">
        <v>230</v>
      </c>
      <c r="E23" s="19">
        <v>242</v>
      </c>
      <c r="F23" s="19">
        <v>260</v>
      </c>
      <c r="G23" s="19">
        <v>268</v>
      </c>
      <c r="H23" s="19">
        <v>274</v>
      </c>
      <c r="I23" s="19">
        <v>282</v>
      </c>
      <c r="J23" s="19">
        <v>275</v>
      </c>
      <c r="K23" s="19">
        <v>295</v>
      </c>
      <c r="L23" s="154">
        <f t="shared" si="2"/>
        <v>86</v>
      </c>
    </row>
    <row r="24" spans="1:12" s="15" customFormat="1">
      <c r="A24" s="69" t="s">
        <v>24</v>
      </c>
      <c r="B24" s="21">
        <v>135</v>
      </c>
      <c r="C24" s="21">
        <v>137</v>
      </c>
      <c r="D24" s="21">
        <v>137</v>
      </c>
      <c r="E24" s="21">
        <v>145</v>
      </c>
      <c r="F24" s="21">
        <v>148</v>
      </c>
      <c r="G24" s="21">
        <v>149</v>
      </c>
      <c r="H24" s="21">
        <v>156</v>
      </c>
      <c r="I24" s="21">
        <v>157</v>
      </c>
      <c r="J24" s="21">
        <v>165</v>
      </c>
      <c r="K24" s="21">
        <v>170</v>
      </c>
      <c r="L24" s="155">
        <f t="shared" si="2"/>
        <v>35</v>
      </c>
    </row>
    <row r="25" spans="1:12" s="15" customFormat="1">
      <c r="A25" s="68" t="s">
        <v>25</v>
      </c>
      <c r="B25" s="19">
        <v>190</v>
      </c>
      <c r="C25" s="19">
        <v>193</v>
      </c>
      <c r="D25" s="19">
        <v>193</v>
      </c>
      <c r="E25" s="19">
        <v>197</v>
      </c>
      <c r="F25" s="19">
        <v>194</v>
      </c>
      <c r="G25" s="19">
        <v>193</v>
      </c>
      <c r="H25" s="19">
        <v>193</v>
      </c>
      <c r="I25" s="19">
        <v>192</v>
      </c>
      <c r="J25" s="19">
        <v>192</v>
      </c>
      <c r="K25" s="19">
        <v>192</v>
      </c>
      <c r="L25" s="154">
        <f t="shared" si="2"/>
        <v>2</v>
      </c>
    </row>
    <row r="26" spans="1:12">
      <c r="A26" s="53"/>
      <c r="B26" s="337" t="s">
        <v>226</v>
      </c>
      <c r="C26" s="337"/>
      <c r="D26" s="337"/>
      <c r="E26" s="337"/>
      <c r="F26" s="337"/>
      <c r="G26" s="337"/>
      <c r="H26" s="337"/>
      <c r="I26" s="337"/>
      <c r="J26" s="337"/>
      <c r="K26" s="337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100.83240154056405</v>
      </c>
      <c r="D27" s="19">
        <f t="shared" si="4"/>
        <v>102.02509628525283</v>
      </c>
      <c r="E27" s="19">
        <f t="shared" si="4"/>
        <v>103.5035408125233</v>
      </c>
      <c r="F27" s="19">
        <f t="shared" si="4"/>
        <v>104.7335072679836</v>
      </c>
      <c r="G27" s="19">
        <f t="shared" si="4"/>
        <v>105.54106100136663</v>
      </c>
      <c r="H27" s="19">
        <f t="shared" si="4"/>
        <v>105.64045223009069</v>
      </c>
      <c r="I27" s="19">
        <f t="shared" si="4"/>
        <v>106.68406013169337</v>
      </c>
      <c r="J27" s="19">
        <f t="shared" si="4"/>
        <v>106.92011429991304</v>
      </c>
      <c r="K27" s="19">
        <f t="shared" si="4"/>
        <v>108.05068952664928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100.50912176495545</v>
      </c>
      <c r="D28" s="21">
        <f t="shared" si="5"/>
        <v>101.64050346485645</v>
      </c>
      <c r="E28" s="21">
        <f t="shared" si="5"/>
        <v>102.77188516475746</v>
      </c>
      <c r="F28" s="21">
        <f t="shared" si="5"/>
        <v>103.80427096591713</v>
      </c>
      <c r="G28" s="21">
        <f t="shared" si="5"/>
        <v>104.5679536133503</v>
      </c>
      <c r="H28" s="21">
        <f t="shared" si="5"/>
        <v>104.36996181586763</v>
      </c>
      <c r="I28" s="21">
        <f t="shared" si="5"/>
        <v>105.28920944703719</v>
      </c>
      <c r="J28" s="21">
        <f t="shared" si="5"/>
        <v>105.45891670202235</v>
      </c>
      <c r="K28" s="21">
        <f t="shared" si="5"/>
        <v>106.3074529769481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105.29531568228106</v>
      </c>
      <c r="D29" s="19">
        <f t="shared" si="5"/>
        <v>101.83299389002036</v>
      </c>
      <c r="E29" s="19">
        <f t="shared" si="5"/>
        <v>104.48065173116089</v>
      </c>
      <c r="F29" s="19">
        <f t="shared" si="5"/>
        <v>107.33197556008146</v>
      </c>
      <c r="G29" s="19">
        <f t="shared" si="5"/>
        <v>110.18329938900203</v>
      </c>
      <c r="H29" s="19">
        <f t="shared" si="5"/>
        <v>110.18329938900203</v>
      </c>
      <c r="I29" s="19">
        <f t="shared" si="5"/>
        <v>113.44195519348268</v>
      </c>
      <c r="J29" s="19">
        <f t="shared" si="5"/>
        <v>111.20162932790224</v>
      </c>
      <c r="K29" s="19">
        <f t="shared" si="5"/>
        <v>110.59063136456211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103.40136054421768</v>
      </c>
      <c r="D30" s="21">
        <f t="shared" si="5"/>
        <v>102.72108843537416</v>
      </c>
      <c r="E30" s="21">
        <f t="shared" si="5"/>
        <v>106.12244897959184</v>
      </c>
      <c r="F30" s="21">
        <f t="shared" si="5"/>
        <v>110.20408163265306</v>
      </c>
      <c r="G30" s="21">
        <f t="shared" si="5"/>
        <v>106.12244897959184</v>
      </c>
      <c r="H30" s="21">
        <f t="shared" si="5"/>
        <v>108.84353741496598</v>
      </c>
      <c r="I30" s="21">
        <f t="shared" si="5"/>
        <v>110.8843537414966</v>
      </c>
      <c r="J30" s="21">
        <f t="shared" si="5"/>
        <v>104.76190476190476</v>
      </c>
      <c r="K30" s="21">
        <f t="shared" si="5"/>
        <v>106.80272108843538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102.46516613076099</v>
      </c>
      <c r="D31" s="19">
        <f t="shared" si="5"/>
        <v>104.07288317256163</v>
      </c>
      <c r="E31" s="19">
        <f t="shared" si="5"/>
        <v>103.32261521972133</v>
      </c>
      <c r="F31" s="19">
        <f t="shared" si="5"/>
        <v>104.07288317256163</v>
      </c>
      <c r="G31" s="19">
        <f t="shared" si="5"/>
        <v>105.78778135048232</v>
      </c>
      <c r="H31" s="19">
        <f t="shared" si="5"/>
        <v>104.82315112540194</v>
      </c>
      <c r="I31" s="19">
        <f t="shared" si="5"/>
        <v>104.28724544480171</v>
      </c>
      <c r="J31" s="19">
        <f t="shared" si="5"/>
        <v>105.78778135048232</v>
      </c>
      <c r="K31" s="19">
        <f t="shared" si="5"/>
        <v>109.43193997856378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100</v>
      </c>
      <c r="D32" s="21">
        <f t="shared" si="5"/>
        <v>105.12820512820512</v>
      </c>
      <c r="E32" s="21">
        <f t="shared" si="5"/>
        <v>106.41025641025641</v>
      </c>
      <c r="F32" s="21">
        <f t="shared" si="5"/>
        <v>108.97435897435898</v>
      </c>
      <c r="G32" s="21">
        <f t="shared" si="5"/>
        <v>114.1025641025641</v>
      </c>
      <c r="H32" s="21">
        <f t="shared" si="5"/>
        <v>116.66666666666667</v>
      </c>
      <c r="I32" s="21">
        <f t="shared" si="5"/>
        <v>121.7948717948718</v>
      </c>
      <c r="J32" s="21">
        <f t="shared" si="5"/>
        <v>123.07692307692308</v>
      </c>
      <c r="K32" s="21">
        <f t="shared" si="5"/>
        <v>123.07692307692308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98.400984009840101</v>
      </c>
      <c r="D33" s="19">
        <f t="shared" si="5"/>
        <v>102.2140221402214</v>
      </c>
      <c r="E33" s="19">
        <f t="shared" si="5"/>
        <v>101.29151291512915</v>
      </c>
      <c r="F33" s="19">
        <f t="shared" si="5"/>
        <v>99.815498154981555</v>
      </c>
      <c r="G33" s="19">
        <f t="shared" si="5"/>
        <v>100</v>
      </c>
      <c r="H33" s="19">
        <f t="shared" si="5"/>
        <v>98.154981549815503</v>
      </c>
      <c r="I33" s="19">
        <f t="shared" si="5"/>
        <v>98.277982779827795</v>
      </c>
      <c r="J33" s="19">
        <f t="shared" si="5"/>
        <v>94.895448954489538</v>
      </c>
      <c r="K33" s="19">
        <f t="shared" si="5"/>
        <v>95.079950799507998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101.66666666666667</v>
      </c>
      <c r="D34" s="21">
        <f t="shared" si="5"/>
        <v>101.66666666666667</v>
      </c>
      <c r="E34" s="21">
        <f t="shared" si="5"/>
        <v>102.57575757575758</v>
      </c>
      <c r="F34" s="21">
        <f t="shared" si="5"/>
        <v>104.6969696969697</v>
      </c>
      <c r="G34" s="21">
        <f t="shared" si="5"/>
        <v>104.24242424242425</v>
      </c>
      <c r="H34" s="21">
        <f t="shared" si="5"/>
        <v>103.78787878787878</v>
      </c>
      <c r="I34" s="21">
        <f t="shared" si="5"/>
        <v>106.51515151515152</v>
      </c>
      <c r="J34" s="21">
        <f t="shared" si="5"/>
        <v>106.06060606060606</v>
      </c>
      <c r="K34" s="21">
        <f t="shared" si="5"/>
        <v>108.18181818181819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98.329355608591882</v>
      </c>
      <c r="D35" s="19">
        <f t="shared" si="5"/>
        <v>95.942720763723145</v>
      </c>
      <c r="E35" s="19">
        <f t="shared" si="5"/>
        <v>96.420047732696901</v>
      </c>
      <c r="F35" s="19">
        <f t="shared" si="5"/>
        <v>100.47732696897374</v>
      </c>
      <c r="G35" s="19">
        <f t="shared" si="5"/>
        <v>100.47732696897374</v>
      </c>
      <c r="H35" s="19">
        <f t="shared" si="5"/>
        <v>96.897374701670643</v>
      </c>
      <c r="I35" s="19">
        <f t="shared" si="5"/>
        <v>97.136038186157521</v>
      </c>
      <c r="J35" s="19">
        <f t="shared" si="5"/>
        <v>99.28400954653938</v>
      </c>
      <c r="K35" s="19">
        <f t="shared" si="5"/>
        <v>100.9546539379475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99.936507936507937</v>
      </c>
      <c r="D36" s="21">
        <f t="shared" si="5"/>
        <v>100.63492063492063</v>
      </c>
      <c r="E36" s="21">
        <f t="shared" si="5"/>
        <v>101.52380952380952</v>
      </c>
      <c r="F36" s="21">
        <f t="shared" si="5"/>
        <v>101.71428571428571</v>
      </c>
      <c r="G36" s="21">
        <f t="shared" si="5"/>
        <v>101.33333333333333</v>
      </c>
      <c r="H36" s="21">
        <f t="shared" si="5"/>
        <v>101.2063492063492</v>
      </c>
      <c r="I36" s="21">
        <f t="shared" si="5"/>
        <v>101.14285714285714</v>
      </c>
      <c r="J36" s="21">
        <f t="shared" si="5"/>
        <v>102.15873015873017</v>
      </c>
      <c r="K36" s="21">
        <f t="shared" si="5"/>
        <v>99.80952380952381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100.18552875695732</v>
      </c>
      <c r="D37" s="19">
        <f t="shared" si="5"/>
        <v>102.13358070500928</v>
      </c>
      <c r="E37" s="19">
        <f t="shared" si="5"/>
        <v>107.60667903525047</v>
      </c>
      <c r="F37" s="19">
        <f t="shared" si="5"/>
        <v>110.85343228200371</v>
      </c>
      <c r="G37" s="19">
        <f t="shared" si="5"/>
        <v>114.00742115027829</v>
      </c>
      <c r="H37" s="19">
        <f t="shared" si="5"/>
        <v>117.6252319109462</v>
      </c>
      <c r="I37" s="19">
        <f t="shared" si="5"/>
        <v>119.9443413729128</v>
      </c>
      <c r="J37" s="19">
        <f t="shared" si="5"/>
        <v>124.860853432282</v>
      </c>
      <c r="K37" s="19">
        <f t="shared" si="5"/>
        <v>128.75695732838591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104.6875</v>
      </c>
      <c r="D38" s="21">
        <f t="shared" si="5"/>
        <v>96.875</v>
      </c>
      <c r="E38" s="21">
        <f t="shared" si="5"/>
        <v>100</v>
      </c>
      <c r="F38" s="21">
        <f t="shared" si="5"/>
        <v>98.4375</v>
      </c>
      <c r="G38" s="21">
        <f t="shared" si="5"/>
        <v>95.3125</v>
      </c>
      <c r="H38" s="21">
        <f t="shared" si="5"/>
        <v>95.3125</v>
      </c>
      <c r="I38" s="21">
        <f t="shared" si="5"/>
        <v>98.4375</v>
      </c>
      <c r="J38" s="21">
        <f t="shared" si="5"/>
        <v>93.75</v>
      </c>
      <c r="K38" s="21">
        <f t="shared" si="5"/>
        <v>89.0625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103.16973415132924</v>
      </c>
      <c r="D39" s="19">
        <f t="shared" si="5"/>
        <v>104.80572597137014</v>
      </c>
      <c r="E39" s="19">
        <f t="shared" si="5"/>
        <v>108.79345603271983</v>
      </c>
      <c r="F39" s="19">
        <f t="shared" si="5"/>
        <v>111.4519427402863</v>
      </c>
      <c r="G39" s="19">
        <f t="shared" si="5"/>
        <v>112.57668711656441</v>
      </c>
      <c r="H39" s="19">
        <f t="shared" si="5"/>
        <v>114.82617586912066</v>
      </c>
      <c r="I39" s="19">
        <f t="shared" si="5"/>
        <v>116.76891615541922</v>
      </c>
      <c r="J39" s="19">
        <f t="shared" si="5"/>
        <v>117.48466257668711</v>
      </c>
      <c r="K39" s="19">
        <f t="shared" si="5"/>
        <v>120.65439672801637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100.39682539682539</v>
      </c>
      <c r="D40" s="186">
        <f t="shared" si="5"/>
        <v>96.031746031746039</v>
      </c>
      <c r="E40" s="186">
        <f t="shared" si="5"/>
        <v>98.015873015873012</v>
      </c>
      <c r="F40" s="186">
        <f t="shared" si="5"/>
        <v>96.031746031746039</v>
      </c>
      <c r="G40" s="186">
        <f t="shared" si="5"/>
        <v>93.650793650793645</v>
      </c>
      <c r="H40" s="186">
        <f t="shared" si="5"/>
        <v>94.047619047619051</v>
      </c>
      <c r="I40" s="186">
        <f t="shared" si="5"/>
        <v>96.031746031746039</v>
      </c>
      <c r="J40" s="186">
        <f t="shared" si="5"/>
        <v>95.238095238095241</v>
      </c>
      <c r="K40" s="186">
        <f t="shared" si="5"/>
        <v>97.222222222222229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108.65384615384616</v>
      </c>
      <c r="D41" s="19">
        <f t="shared" si="5"/>
        <v>117.30769230769231</v>
      </c>
      <c r="E41" s="19">
        <f t="shared" si="5"/>
        <v>126.92307692307692</v>
      </c>
      <c r="F41" s="19">
        <f t="shared" si="5"/>
        <v>134.61538461538461</v>
      </c>
      <c r="G41" s="19">
        <f t="shared" si="5"/>
        <v>141.34615384615384</v>
      </c>
      <c r="H41" s="19">
        <f t="shared" si="5"/>
        <v>146.15384615384616</v>
      </c>
      <c r="I41" s="19">
        <f t="shared" si="5"/>
        <v>151.92307692307693</v>
      </c>
      <c r="J41" s="19">
        <f t="shared" si="5"/>
        <v>156.73076923076923</v>
      </c>
      <c r="K41" s="19">
        <f t="shared" si="5"/>
        <v>155.76923076923077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105.68181818181819</v>
      </c>
      <c r="D42" s="21">
        <f t="shared" si="5"/>
        <v>114.77272727272727</v>
      </c>
      <c r="E42" s="21">
        <f t="shared" si="5"/>
        <v>114.77272727272727</v>
      </c>
      <c r="F42" s="21">
        <f t="shared" si="5"/>
        <v>120.45454545454545</v>
      </c>
      <c r="G42" s="21">
        <f t="shared" si="5"/>
        <v>122.72727272727273</v>
      </c>
      <c r="H42" s="21">
        <f t="shared" si="5"/>
        <v>126.13636363636364</v>
      </c>
      <c r="I42" s="21">
        <f t="shared" si="5"/>
        <v>126.13636363636364</v>
      </c>
      <c r="J42" s="21">
        <f t="shared" si="5"/>
        <v>129.54545454545453</v>
      </c>
      <c r="K42" s="21">
        <f t="shared" si="5"/>
        <v>131.81818181818181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105.26315789473684</v>
      </c>
      <c r="D43" s="19">
        <f t="shared" si="5"/>
        <v>110.04784688995215</v>
      </c>
      <c r="E43" s="19">
        <f t="shared" si="5"/>
        <v>115.78947368421052</v>
      </c>
      <c r="F43" s="19">
        <f t="shared" si="5"/>
        <v>124.40191387559808</v>
      </c>
      <c r="G43" s="19">
        <f t="shared" si="5"/>
        <v>128.22966507177034</v>
      </c>
      <c r="H43" s="19">
        <f t="shared" si="5"/>
        <v>131.10047846889952</v>
      </c>
      <c r="I43" s="19">
        <f t="shared" si="5"/>
        <v>134.92822966507177</v>
      </c>
      <c r="J43" s="19">
        <f t="shared" si="5"/>
        <v>131.57894736842104</v>
      </c>
      <c r="K43" s="19">
        <f t="shared" si="5"/>
        <v>141.14832535885168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101.48148148148148</v>
      </c>
      <c r="D44" s="21">
        <f t="shared" si="6"/>
        <v>101.48148148148148</v>
      </c>
      <c r="E44" s="21">
        <f t="shared" si="6"/>
        <v>107.4074074074074</v>
      </c>
      <c r="F44" s="21">
        <f t="shared" si="6"/>
        <v>109.62962962962963</v>
      </c>
      <c r="G44" s="21">
        <f t="shared" si="6"/>
        <v>110.37037037037037</v>
      </c>
      <c r="H44" s="21">
        <f t="shared" si="6"/>
        <v>115.55555555555556</v>
      </c>
      <c r="I44" s="21">
        <f t="shared" si="6"/>
        <v>116.29629629629629</v>
      </c>
      <c r="J44" s="21">
        <f t="shared" si="6"/>
        <v>122.22222222222223</v>
      </c>
      <c r="K44" s="21">
        <f t="shared" si="6"/>
        <v>125.92592592592592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101.57894736842105</v>
      </c>
      <c r="D45" s="19">
        <f t="shared" si="6"/>
        <v>101.57894736842105</v>
      </c>
      <c r="E45" s="19">
        <f t="shared" si="6"/>
        <v>103.68421052631579</v>
      </c>
      <c r="F45" s="19">
        <f t="shared" si="6"/>
        <v>102.10526315789474</v>
      </c>
      <c r="G45" s="19">
        <f t="shared" si="6"/>
        <v>101.57894736842105</v>
      </c>
      <c r="H45" s="19">
        <f t="shared" si="6"/>
        <v>101.57894736842105</v>
      </c>
      <c r="I45" s="19">
        <f t="shared" si="6"/>
        <v>101.05263157894737</v>
      </c>
      <c r="J45" s="19">
        <f t="shared" si="6"/>
        <v>101.05263157894737</v>
      </c>
      <c r="K45" s="19">
        <f t="shared" si="6"/>
        <v>101.05263157894737</v>
      </c>
      <c r="L45" s="154" t="s">
        <v>247</v>
      </c>
    </row>
    <row r="46" spans="1:12" s="64" customFormat="1" ht="20" customHeight="1">
      <c r="A46" s="338" t="s">
        <v>245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zoomScaleNormal="100" workbookViewId="0">
      <selection activeCell="C60" sqref="C60"/>
    </sheetView>
  </sheetViews>
  <sheetFormatPr baseColWidth="10" defaultColWidth="10.81640625" defaultRowHeight="11.5"/>
  <cols>
    <col min="1" max="1" width="14.54296875" style="2" customWidth="1"/>
    <col min="2" max="2" width="16.54296875" style="2" customWidth="1"/>
    <col min="3" max="6" width="18.54296875" style="2" customWidth="1"/>
    <col min="7" max="13" width="12.54296875" style="2" customWidth="1"/>
    <col min="14" max="16384" width="10.81640625" style="2"/>
  </cols>
  <sheetData>
    <row r="1" spans="1:6" s="40" customFormat="1" ht="20.149999999999999" customHeight="1">
      <c r="A1" s="35" t="s">
        <v>0</v>
      </c>
    </row>
    <row r="2" spans="1:6" s="64" customFormat="1" ht="14.5" customHeight="1">
      <c r="A2" s="126"/>
    </row>
    <row r="3" spans="1:6" s="4" customFormat="1" ht="14.5" customHeight="1">
      <c r="A3" s="54" t="s">
        <v>221</v>
      </c>
    </row>
    <row r="4" spans="1:6" s="64" customFormat="1" ht="14.5" customHeight="1">
      <c r="A4" s="127"/>
    </row>
    <row r="5" spans="1:6" s="42" customFormat="1" ht="14.5" customHeight="1">
      <c r="A5" s="420" t="s">
        <v>57</v>
      </c>
      <c r="B5" s="421"/>
      <c r="C5" s="422" t="s">
        <v>2</v>
      </c>
      <c r="D5" s="380" t="s">
        <v>51</v>
      </c>
      <c r="E5" s="380"/>
      <c r="F5" s="380"/>
    </row>
    <row r="6" spans="1:6" s="64" customFormat="1" ht="51" customHeight="1">
      <c r="A6" s="427"/>
      <c r="B6" s="428"/>
      <c r="C6" s="429"/>
      <c r="D6" s="160" t="s">
        <v>67</v>
      </c>
      <c r="E6" s="160" t="s">
        <v>65</v>
      </c>
      <c r="F6" s="160" t="s">
        <v>66</v>
      </c>
    </row>
    <row r="7" spans="1:6" s="64" customFormat="1" ht="14.5" customHeight="1">
      <c r="A7" s="411"/>
      <c r="B7" s="411"/>
      <c r="C7" s="411" t="s">
        <v>10</v>
      </c>
      <c r="D7" s="411"/>
      <c r="E7" s="411"/>
      <c r="F7" s="411"/>
    </row>
    <row r="8" spans="1:6" s="64" customFormat="1" ht="14.5" customHeight="1">
      <c r="A8" s="413"/>
      <c r="B8" s="413"/>
      <c r="C8" s="413" t="s">
        <v>5</v>
      </c>
      <c r="D8" s="413"/>
      <c r="E8" s="413"/>
      <c r="F8" s="413"/>
    </row>
    <row r="9" spans="1:6" s="64" customFormat="1" ht="14.5" customHeight="1">
      <c r="A9" s="389">
        <v>2011</v>
      </c>
      <c r="B9" s="390"/>
      <c r="C9" s="66">
        <f>C27+C45</f>
        <v>17106</v>
      </c>
      <c r="D9" s="66">
        <f t="shared" ref="D9:F11" si="0">D27+D45</f>
        <v>26</v>
      </c>
      <c r="E9" s="66">
        <f t="shared" si="0"/>
        <v>5057</v>
      </c>
      <c r="F9" s="66">
        <f t="shared" si="0"/>
        <v>12023</v>
      </c>
    </row>
    <row r="10" spans="1:6" s="64" customFormat="1" ht="14.5" customHeight="1">
      <c r="A10" s="391">
        <v>2013</v>
      </c>
      <c r="B10" s="392"/>
      <c r="C10" s="67">
        <f>C28+C46</f>
        <v>17230</v>
      </c>
      <c r="D10" s="67">
        <f t="shared" si="0"/>
        <v>25</v>
      </c>
      <c r="E10" s="67">
        <f t="shared" si="0"/>
        <v>5588</v>
      </c>
      <c r="F10" s="67">
        <f t="shared" si="0"/>
        <v>11617</v>
      </c>
    </row>
    <row r="11" spans="1:6" s="64" customFormat="1" ht="14.5" customHeight="1">
      <c r="A11" s="389">
        <v>2015</v>
      </c>
      <c r="B11" s="390"/>
      <c r="C11" s="66">
        <f>C29+C47</f>
        <v>18034</v>
      </c>
      <c r="D11" s="66">
        <f t="shared" si="0"/>
        <v>29</v>
      </c>
      <c r="E11" s="66">
        <f t="shared" si="0"/>
        <v>5951</v>
      </c>
      <c r="F11" s="66">
        <f t="shared" si="0"/>
        <v>12054</v>
      </c>
    </row>
    <row r="12" spans="1:6" s="64" customFormat="1" ht="14.5" customHeight="1">
      <c r="A12" s="391" t="s">
        <v>161</v>
      </c>
      <c r="B12" s="392"/>
      <c r="C12" s="140">
        <f t="shared" ref="C12:F13" si="1">C10-C9</f>
        <v>124</v>
      </c>
      <c r="D12" s="140">
        <f t="shared" si="1"/>
        <v>-1</v>
      </c>
      <c r="E12" s="140">
        <f t="shared" si="1"/>
        <v>531</v>
      </c>
      <c r="F12" s="140">
        <f t="shared" si="1"/>
        <v>-406</v>
      </c>
    </row>
    <row r="13" spans="1:6" s="64" customFormat="1" ht="14.5" customHeight="1">
      <c r="A13" s="389" t="s">
        <v>160</v>
      </c>
      <c r="B13" s="390"/>
      <c r="C13" s="141">
        <f t="shared" si="1"/>
        <v>804</v>
      </c>
      <c r="D13" s="141">
        <f t="shared" si="1"/>
        <v>4</v>
      </c>
      <c r="E13" s="141">
        <f t="shared" si="1"/>
        <v>363</v>
      </c>
      <c r="F13" s="141">
        <f t="shared" si="1"/>
        <v>437</v>
      </c>
    </row>
    <row r="14" spans="1:6" s="64" customFormat="1" ht="14.5" customHeight="1">
      <c r="A14" s="391" t="s">
        <v>159</v>
      </c>
      <c r="B14" s="392"/>
      <c r="C14" s="140">
        <f>C11-C9</f>
        <v>928</v>
      </c>
      <c r="D14" s="140">
        <f>D11-D9</f>
        <v>3</v>
      </c>
      <c r="E14" s="140">
        <f>E11-E9</f>
        <v>894</v>
      </c>
      <c r="F14" s="140">
        <f>F11-F9</f>
        <v>31</v>
      </c>
    </row>
    <row r="15" spans="1:6" s="64" customFormat="1" ht="14.5" customHeight="1">
      <c r="A15" s="413"/>
      <c r="B15" s="413"/>
      <c r="C15" s="413" t="s">
        <v>121</v>
      </c>
      <c r="D15" s="413"/>
      <c r="E15" s="413"/>
      <c r="F15" s="413"/>
    </row>
    <row r="16" spans="1:6" s="64" customFormat="1" ht="14.5" customHeight="1">
      <c r="A16" s="389">
        <v>2011</v>
      </c>
      <c r="B16" s="390"/>
      <c r="C16" s="66">
        <f t="shared" ref="C16:F18" si="2">C9*100/$C9</f>
        <v>100</v>
      </c>
      <c r="D16" s="138">
        <f t="shared" si="2"/>
        <v>0.1519934525897346</v>
      </c>
      <c r="E16" s="138">
        <f t="shared" si="2"/>
        <v>29.562726528703379</v>
      </c>
      <c r="F16" s="138">
        <f t="shared" si="2"/>
        <v>70.285280018706885</v>
      </c>
    </row>
    <row r="17" spans="1:6" s="64" customFormat="1" ht="14.5" customHeight="1">
      <c r="A17" s="391">
        <v>2013</v>
      </c>
      <c r="B17" s="392"/>
      <c r="C17" s="67">
        <f t="shared" si="2"/>
        <v>100</v>
      </c>
      <c r="D17" s="139">
        <f t="shared" si="2"/>
        <v>0.14509576320371445</v>
      </c>
      <c r="E17" s="139">
        <f t="shared" si="2"/>
        <v>32.431804991294257</v>
      </c>
      <c r="F17" s="139">
        <f t="shared" si="2"/>
        <v>67.42309924550203</v>
      </c>
    </row>
    <row r="18" spans="1:6" s="64" customFormat="1" ht="14.5" customHeight="1">
      <c r="A18" s="389">
        <v>2015</v>
      </c>
      <c r="B18" s="390"/>
      <c r="C18" s="66">
        <f t="shared" si="2"/>
        <v>100</v>
      </c>
      <c r="D18" s="138">
        <f t="shared" si="2"/>
        <v>0.16080736386824887</v>
      </c>
      <c r="E18" s="138">
        <f t="shared" si="2"/>
        <v>32.998780082067206</v>
      </c>
      <c r="F18" s="138">
        <f t="shared" si="2"/>
        <v>66.840412554064542</v>
      </c>
    </row>
    <row r="19" spans="1:6" s="64" customFormat="1" ht="14.5" customHeight="1">
      <c r="A19" s="387" t="s">
        <v>161</v>
      </c>
      <c r="B19" s="28" t="s">
        <v>8</v>
      </c>
      <c r="C19" s="142">
        <f>C12*100/C9</f>
        <v>0.72489185081258034</v>
      </c>
      <c r="D19" s="142">
        <f>D12*100/D9</f>
        <v>-3.8461538461538463</v>
      </c>
      <c r="E19" s="142">
        <f>E12*100/E9</f>
        <v>10.500296618548546</v>
      </c>
      <c r="F19" s="142">
        <f>F12*100/F9</f>
        <v>-3.3768610163852615</v>
      </c>
    </row>
    <row r="20" spans="1:6" s="64" customFormat="1" ht="14.5" customHeight="1">
      <c r="A20" s="388"/>
      <c r="B20" s="29" t="s">
        <v>164</v>
      </c>
      <c r="C20" s="240" t="s">
        <v>247</v>
      </c>
      <c r="D20" s="143">
        <f>D17-D16</f>
        <v>-6.8976893860201449E-3</v>
      </c>
      <c r="E20" s="143">
        <f>E17-E16</f>
        <v>2.8690784625908776</v>
      </c>
      <c r="F20" s="143">
        <f>F17-F16</f>
        <v>-2.8621807732048552</v>
      </c>
    </row>
    <row r="21" spans="1:6" s="64" customFormat="1" ht="14.5" customHeight="1">
      <c r="A21" s="393" t="s">
        <v>160</v>
      </c>
      <c r="B21" s="28" t="s">
        <v>8</v>
      </c>
      <c r="C21" s="142">
        <f>C13*100/C10</f>
        <v>4.6662797446314563</v>
      </c>
      <c r="D21" s="142">
        <f>D13*100/D10</f>
        <v>16</v>
      </c>
      <c r="E21" s="142">
        <f>E13*100/E10</f>
        <v>6.4960629921259843</v>
      </c>
      <c r="F21" s="142">
        <f>F13*100/F10</f>
        <v>3.7617285013342516</v>
      </c>
    </row>
    <row r="22" spans="1:6" s="64" customFormat="1" ht="14.5" customHeight="1">
      <c r="A22" s="394"/>
      <c r="B22" s="29" t="s">
        <v>164</v>
      </c>
      <c r="C22" s="240" t="s">
        <v>247</v>
      </c>
      <c r="D22" s="143">
        <f>D18-D17</f>
        <v>1.571160066453442E-2</v>
      </c>
      <c r="E22" s="143">
        <f>E18-E17</f>
        <v>0.56697509077294939</v>
      </c>
      <c r="F22" s="143">
        <f>F18-F17</f>
        <v>-0.58268669143748753</v>
      </c>
    </row>
    <row r="23" spans="1:6" s="64" customFormat="1" ht="14.5" customHeight="1">
      <c r="A23" s="387" t="s">
        <v>159</v>
      </c>
      <c r="B23" s="28" t="s">
        <v>8</v>
      </c>
      <c r="C23" s="142">
        <f>C14*100/C9</f>
        <v>5.4249970770489888</v>
      </c>
      <c r="D23" s="142">
        <f>D14*100/D9</f>
        <v>11.538461538461538</v>
      </c>
      <c r="E23" s="142">
        <f>E14*100/E9</f>
        <v>17.678465493375519</v>
      </c>
      <c r="F23" s="142">
        <f>F14*100/F9</f>
        <v>0.25783914164518007</v>
      </c>
    </row>
    <row r="24" spans="1:6" s="64" customFormat="1" ht="14.5" customHeight="1">
      <c r="A24" s="388"/>
      <c r="B24" s="29" t="s">
        <v>164</v>
      </c>
      <c r="C24" s="240" t="s">
        <v>247</v>
      </c>
      <c r="D24" s="143">
        <f>D18-D16</f>
        <v>8.8139112785142748E-3</v>
      </c>
      <c r="E24" s="143">
        <f>E18-E16</f>
        <v>3.436053553363827</v>
      </c>
      <c r="F24" s="143">
        <f>F18-F16</f>
        <v>-3.4448674646423427</v>
      </c>
    </row>
    <row r="25" spans="1:6" s="64" customFormat="1" ht="14.5" customHeight="1">
      <c r="A25" s="411"/>
      <c r="B25" s="411"/>
      <c r="C25" s="411" t="s">
        <v>30</v>
      </c>
      <c r="D25" s="411"/>
      <c r="E25" s="411"/>
      <c r="F25" s="411"/>
    </row>
    <row r="26" spans="1:6" s="64" customFormat="1" ht="14.5" customHeight="1">
      <c r="A26" s="413"/>
      <c r="B26" s="413"/>
      <c r="C26" s="413" t="s">
        <v>5</v>
      </c>
      <c r="D26" s="413"/>
      <c r="E26" s="413"/>
      <c r="F26" s="413"/>
    </row>
    <row r="27" spans="1:6" s="64" customFormat="1" ht="14.5" customHeight="1">
      <c r="A27" s="389">
        <v>2011</v>
      </c>
      <c r="B27" s="390"/>
      <c r="C27" s="66">
        <f>D27+E27+F27</f>
        <v>12943</v>
      </c>
      <c r="D27" s="66">
        <v>15</v>
      </c>
      <c r="E27" s="66">
        <v>4216</v>
      </c>
      <c r="F27" s="66">
        <v>8712</v>
      </c>
    </row>
    <row r="28" spans="1:6" s="64" customFormat="1" ht="14.5" customHeight="1">
      <c r="A28" s="391">
        <v>2013</v>
      </c>
      <c r="B28" s="392"/>
      <c r="C28" s="67">
        <v>13113</v>
      </c>
      <c r="D28" s="67">
        <v>12</v>
      </c>
      <c r="E28" s="67">
        <v>4538</v>
      </c>
      <c r="F28" s="67">
        <f>C28-D28-E28</f>
        <v>8563</v>
      </c>
    </row>
    <row r="29" spans="1:6" s="64" customFormat="1" ht="14.5" customHeight="1">
      <c r="A29" s="389">
        <v>2015</v>
      </c>
      <c r="B29" s="390"/>
      <c r="C29" s="66">
        <f>D29+E29+F29</f>
        <v>13864</v>
      </c>
      <c r="D29" s="66">
        <v>17</v>
      </c>
      <c r="E29" s="66">
        <v>4844</v>
      </c>
      <c r="F29" s="66">
        <v>9003</v>
      </c>
    </row>
    <row r="30" spans="1:6" s="64" customFormat="1" ht="14.5" customHeight="1">
      <c r="A30" s="391" t="s">
        <v>161</v>
      </c>
      <c r="B30" s="392"/>
      <c r="C30" s="140">
        <f t="shared" ref="C30:F31" si="3">C28-C27</f>
        <v>170</v>
      </c>
      <c r="D30" s="140">
        <f t="shared" si="3"/>
        <v>-3</v>
      </c>
      <c r="E30" s="140">
        <f t="shared" si="3"/>
        <v>322</v>
      </c>
      <c r="F30" s="140">
        <f t="shared" si="3"/>
        <v>-149</v>
      </c>
    </row>
    <row r="31" spans="1:6" s="64" customFormat="1" ht="14.5" customHeight="1">
      <c r="A31" s="389" t="s">
        <v>160</v>
      </c>
      <c r="B31" s="390"/>
      <c r="C31" s="141">
        <f t="shared" si="3"/>
        <v>751</v>
      </c>
      <c r="D31" s="141">
        <f t="shared" si="3"/>
        <v>5</v>
      </c>
      <c r="E31" s="141">
        <f t="shared" si="3"/>
        <v>306</v>
      </c>
      <c r="F31" s="141">
        <f t="shared" si="3"/>
        <v>440</v>
      </c>
    </row>
    <row r="32" spans="1:6" s="64" customFormat="1" ht="14.5" customHeight="1">
      <c r="A32" s="391" t="s">
        <v>159</v>
      </c>
      <c r="B32" s="392"/>
      <c r="C32" s="140">
        <f>C29-C27</f>
        <v>921</v>
      </c>
      <c r="D32" s="140">
        <f>D29-D27</f>
        <v>2</v>
      </c>
      <c r="E32" s="140">
        <f>E29-E27</f>
        <v>628</v>
      </c>
      <c r="F32" s="140">
        <f>F29-F27</f>
        <v>291</v>
      </c>
    </row>
    <row r="33" spans="1:6" s="64" customFormat="1" ht="14.5" customHeight="1">
      <c r="A33" s="413"/>
      <c r="B33" s="413"/>
      <c r="C33" s="413" t="s">
        <v>121</v>
      </c>
      <c r="D33" s="413"/>
      <c r="E33" s="413"/>
      <c r="F33" s="413"/>
    </row>
    <row r="34" spans="1:6" s="64" customFormat="1" ht="14.5" customHeight="1">
      <c r="A34" s="389">
        <v>2011</v>
      </c>
      <c r="B34" s="390"/>
      <c r="C34" s="66">
        <f t="shared" ref="C34:F36" si="4">C27*100/$C27</f>
        <v>100</v>
      </c>
      <c r="D34" s="138">
        <f t="shared" si="4"/>
        <v>0.11589276056555667</v>
      </c>
      <c r="E34" s="138">
        <f t="shared" si="4"/>
        <v>32.57359190295913</v>
      </c>
      <c r="F34" s="138">
        <f t="shared" si="4"/>
        <v>67.310515336475319</v>
      </c>
    </row>
    <row r="35" spans="1:6" s="64" customFormat="1" ht="14.5" customHeight="1">
      <c r="A35" s="391">
        <v>2013</v>
      </c>
      <c r="B35" s="392"/>
      <c r="C35" s="67">
        <f t="shared" si="4"/>
        <v>100</v>
      </c>
      <c r="D35" s="139">
        <f t="shared" si="4"/>
        <v>9.1512239762068182E-2</v>
      </c>
      <c r="E35" s="139">
        <f t="shared" si="4"/>
        <v>34.606878670022112</v>
      </c>
      <c r="F35" s="139">
        <f t="shared" si="4"/>
        <v>65.30160909021582</v>
      </c>
    </row>
    <row r="36" spans="1:6" s="64" customFormat="1" ht="14.5" customHeight="1">
      <c r="A36" s="389">
        <v>2015</v>
      </c>
      <c r="B36" s="390"/>
      <c r="C36" s="66">
        <f t="shared" si="4"/>
        <v>100</v>
      </c>
      <c r="D36" s="138">
        <f t="shared" si="4"/>
        <v>0.12261973456433929</v>
      </c>
      <c r="E36" s="138">
        <f t="shared" si="4"/>
        <v>34.939411425274088</v>
      </c>
      <c r="F36" s="138">
        <f t="shared" si="4"/>
        <v>64.937968840161574</v>
      </c>
    </row>
    <row r="37" spans="1:6" s="64" customFormat="1" ht="14.5" customHeight="1">
      <c r="A37" s="387" t="s">
        <v>161</v>
      </c>
      <c r="B37" s="28" t="s">
        <v>8</v>
      </c>
      <c r="C37" s="142">
        <f>C30*100/C27</f>
        <v>1.3134512864096424</v>
      </c>
      <c r="D37" s="142">
        <f>D30*100/D27</f>
        <v>-20</v>
      </c>
      <c r="E37" s="142">
        <f>E30*100/E27</f>
        <v>7.6375711574952563</v>
      </c>
      <c r="F37" s="142">
        <f>F30*100/F27</f>
        <v>-1.7102846648301193</v>
      </c>
    </row>
    <row r="38" spans="1:6" s="64" customFormat="1" ht="14.5" customHeight="1">
      <c r="A38" s="388"/>
      <c r="B38" s="29" t="s">
        <v>164</v>
      </c>
      <c r="C38" s="240" t="s">
        <v>247</v>
      </c>
      <c r="D38" s="143">
        <f>D35-D34</f>
        <v>-2.4380520803488487E-2</v>
      </c>
      <c r="E38" s="143">
        <f>E35-E34</f>
        <v>2.0332867670629824</v>
      </c>
      <c r="F38" s="143">
        <f>F35-F34</f>
        <v>-2.0089062462594995</v>
      </c>
    </row>
    <row r="39" spans="1:6" s="64" customFormat="1" ht="14.5" customHeight="1">
      <c r="A39" s="393" t="s">
        <v>160</v>
      </c>
      <c r="B39" s="28" t="s">
        <v>8</v>
      </c>
      <c r="C39" s="142">
        <f>C31*100/C28</f>
        <v>5.7271410051094334</v>
      </c>
      <c r="D39" s="142">
        <f>D31*100/D28</f>
        <v>41.666666666666664</v>
      </c>
      <c r="E39" s="142">
        <f>E31*100/E28</f>
        <v>6.7430586161304538</v>
      </c>
      <c r="F39" s="142">
        <f>F31*100/F28</f>
        <v>5.1383860796449845</v>
      </c>
    </row>
    <row r="40" spans="1:6" s="64" customFormat="1" ht="14.5" customHeight="1">
      <c r="A40" s="394"/>
      <c r="B40" s="29" t="s">
        <v>164</v>
      </c>
      <c r="C40" s="240" t="s">
        <v>247</v>
      </c>
      <c r="D40" s="143">
        <f>D36-D35</f>
        <v>3.110749480227111E-2</v>
      </c>
      <c r="E40" s="143">
        <f>E36-E35</f>
        <v>0.33253275525197523</v>
      </c>
      <c r="F40" s="143">
        <f>F36-F35</f>
        <v>-0.36364025005424594</v>
      </c>
    </row>
    <row r="41" spans="1:6" s="64" customFormat="1" ht="14.5" customHeight="1">
      <c r="A41" s="387" t="s">
        <v>159</v>
      </c>
      <c r="B41" s="28" t="s">
        <v>8</v>
      </c>
      <c r="C41" s="142">
        <f>C32*100/C27</f>
        <v>7.1158154987251798</v>
      </c>
      <c r="D41" s="142">
        <f>D32*100/D27</f>
        <v>13.333333333333334</v>
      </c>
      <c r="E41" s="142">
        <f>E32*100/E27</f>
        <v>14.895635673624289</v>
      </c>
      <c r="F41" s="142">
        <f>F32*100/F27</f>
        <v>3.3402203856749311</v>
      </c>
    </row>
    <row r="42" spans="1:6" s="64" customFormat="1" ht="14.5" customHeight="1">
      <c r="A42" s="388"/>
      <c r="B42" s="29" t="s">
        <v>164</v>
      </c>
      <c r="C42" s="240" t="s">
        <v>247</v>
      </c>
      <c r="D42" s="143">
        <f>D36-D34</f>
        <v>6.7269739987826233E-3</v>
      </c>
      <c r="E42" s="143">
        <f>E36-E34</f>
        <v>2.3658195223149576</v>
      </c>
      <c r="F42" s="143">
        <f>F36-F34</f>
        <v>-2.3725464963137455</v>
      </c>
    </row>
    <row r="43" spans="1:6" s="64" customFormat="1" ht="14.5" customHeight="1">
      <c r="A43" s="411"/>
      <c r="B43" s="411"/>
      <c r="C43" s="411" t="s">
        <v>31</v>
      </c>
      <c r="D43" s="411"/>
      <c r="E43" s="411"/>
      <c r="F43" s="411"/>
    </row>
    <row r="44" spans="1:6" s="64" customFormat="1" ht="14.5" customHeight="1">
      <c r="A44" s="413"/>
      <c r="B44" s="413"/>
      <c r="C44" s="413" t="s">
        <v>5</v>
      </c>
      <c r="D44" s="413"/>
      <c r="E44" s="413"/>
      <c r="F44" s="413"/>
    </row>
    <row r="45" spans="1:6" s="64" customFormat="1" ht="14.5" customHeight="1">
      <c r="A45" s="389">
        <v>2011</v>
      </c>
      <c r="B45" s="390"/>
      <c r="C45" s="66">
        <f>D45+E45+F45</f>
        <v>4163</v>
      </c>
      <c r="D45" s="66">
        <v>11</v>
      </c>
      <c r="E45" s="66">
        <v>841</v>
      </c>
      <c r="F45" s="66">
        <v>3311</v>
      </c>
    </row>
    <row r="46" spans="1:6" s="64" customFormat="1" ht="14.5" customHeight="1">
      <c r="A46" s="391">
        <v>2013</v>
      </c>
      <c r="B46" s="392"/>
      <c r="C46" s="67">
        <v>4117</v>
      </c>
      <c r="D46" s="67">
        <v>13</v>
      </c>
      <c r="E46" s="67">
        <v>1050</v>
      </c>
      <c r="F46" s="67">
        <f>C46-D46-E46</f>
        <v>3054</v>
      </c>
    </row>
    <row r="47" spans="1:6" s="64" customFormat="1" ht="14.5" customHeight="1">
      <c r="A47" s="389">
        <v>2015</v>
      </c>
      <c r="B47" s="390"/>
      <c r="C47" s="66">
        <f>D47+E47+F47</f>
        <v>4170</v>
      </c>
      <c r="D47" s="66">
        <v>12</v>
      </c>
      <c r="E47" s="66">
        <v>1107</v>
      </c>
      <c r="F47" s="66">
        <v>3051</v>
      </c>
    </row>
    <row r="48" spans="1:6" s="64" customFormat="1" ht="14.5" customHeight="1">
      <c r="A48" s="391" t="s">
        <v>161</v>
      </c>
      <c r="B48" s="392"/>
      <c r="C48" s="140">
        <f t="shared" ref="C48:F49" si="5">C46-C45</f>
        <v>-46</v>
      </c>
      <c r="D48" s="140">
        <f t="shared" si="5"/>
        <v>2</v>
      </c>
      <c r="E48" s="140">
        <f t="shared" si="5"/>
        <v>209</v>
      </c>
      <c r="F48" s="140">
        <f t="shared" si="5"/>
        <v>-257</v>
      </c>
    </row>
    <row r="49" spans="1:6" s="64" customFormat="1" ht="14.5" customHeight="1">
      <c r="A49" s="389" t="s">
        <v>160</v>
      </c>
      <c r="B49" s="390"/>
      <c r="C49" s="141">
        <f t="shared" si="5"/>
        <v>53</v>
      </c>
      <c r="D49" s="141">
        <f t="shared" si="5"/>
        <v>-1</v>
      </c>
      <c r="E49" s="141">
        <f t="shared" si="5"/>
        <v>57</v>
      </c>
      <c r="F49" s="141">
        <f t="shared" si="5"/>
        <v>-3</v>
      </c>
    </row>
    <row r="50" spans="1:6" s="64" customFormat="1" ht="14.5" customHeight="1">
      <c r="A50" s="391" t="s">
        <v>159</v>
      </c>
      <c r="B50" s="392"/>
      <c r="C50" s="140">
        <f>C47-C45</f>
        <v>7</v>
      </c>
      <c r="D50" s="140">
        <f>D47-D45</f>
        <v>1</v>
      </c>
      <c r="E50" s="140">
        <f>E47-E45</f>
        <v>266</v>
      </c>
      <c r="F50" s="140">
        <f>F47-F45</f>
        <v>-260</v>
      </c>
    </row>
    <row r="51" spans="1:6" s="64" customFormat="1" ht="14.5" customHeight="1">
      <c r="A51" s="413"/>
      <c r="B51" s="413"/>
      <c r="C51" s="413" t="s">
        <v>121</v>
      </c>
      <c r="D51" s="413"/>
      <c r="E51" s="413"/>
      <c r="F51" s="413"/>
    </row>
    <row r="52" spans="1:6" s="64" customFormat="1" ht="14.5" customHeight="1">
      <c r="A52" s="389">
        <v>2011</v>
      </c>
      <c r="B52" s="390"/>
      <c r="C52" s="66">
        <f t="shared" ref="C52:F54" si="6">C45*100/$C45</f>
        <v>100</v>
      </c>
      <c r="D52" s="138">
        <f t="shared" si="6"/>
        <v>0.26423252462166708</v>
      </c>
      <c r="E52" s="138">
        <f t="shared" si="6"/>
        <v>20.201777564256545</v>
      </c>
      <c r="F52" s="138">
        <f t="shared" si="6"/>
        <v>79.533989911121793</v>
      </c>
    </row>
    <row r="53" spans="1:6" s="64" customFormat="1" ht="14.5" customHeight="1">
      <c r="A53" s="391">
        <v>2013</v>
      </c>
      <c r="B53" s="392"/>
      <c r="C53" s="67">
        <f t="shared" si="6"/>
        <v>100</v>
      </c>
      <c r="D53" s="139">
        <f t="shared" si="6"/>
        <v>0.31576390575661889</v>
      </c>
      <c r="E53" s="139">
        <f t="shared" si="6"/>
        <v>25.504007772649988</v>
      </c>
      <c r="F53" s="139">
        <f t="shared" si="6"/>
        <v>74.18022832159339</v>
      </c>
    </row>
    <row r="54" spans="1:6" s="64" customFormat="1" ht="14.5" customHeight="1">
      <c r="A54" s="389">
        <v>2015</v>
      </c>
      <c r="B54" s="390"/>
      <c r="C54" s="66">
        <f t="shared" si="6"/>
        <v>100</v>
      </c>
      <c r="D54" s="138">
        <f t="shared" si="6"/>
        <v>0.28776978417266186</v>
      </c>
      <c r="E54" s="138">
        <f t="shared" si="6"/>
        <v>26.546762589928058</v>
      </c>
      <c r="F54" s="138">
        <f t="shared" si="6"/>
        <v>73.165467625899282</v>
      </c>
    </row>
    <row r="55" spans="1:6" s="64" customFormat="1" ht="14.5" customHeight="1">
      <c r="A55" s="387" t="s">
        <v>161</v>
      </c>
      <c r="B55" s="28" t="s">
        <v>8</v>
      </c>
      <c r="C55" s="142">
        <f>C48*100/C45</f>
        <v>-1.1049723756906078</v>
      </c>
      <c r="D55" s="142">
        <f>D48*100/D45</f>
        <v>18.181818181818183</v>
      </c>
      <c r="E55" s="142">
        <f>E48*100/E45</f>
        <v>24.851367419738406</v>
      </c>
      <c r="F55" s="142">
        <f>F48*100/F45</f>
        <v>-7.7620054364240412</v>
      </c>
    </row>
    <row r="56" spans="1:6" s="64" customFormat="1" ht="14.5" customHeight="1">
      <c r="A56" s="388"/>
      <c r="B56" s="29" t="s">
        <v>164</v>
      </c>
      <c r="C56" s="240" t="s">
        <v>247</v>
      </c>
      <c r="D56" s="143">
        <f>D53-D52</f>
        <v>5.1531381134951815E-2</v>
      </c>
      <c r="E56" s="143">
        <f>E53-E52</f>
        <v>5.3022302083934427</v>
      </c>
      <c r="F56" s="143">
        <f>F53-F52</f>
        <v>-5.3537615895284034</v>
      </c>
    </row>
    <row r="57" spans="1:6" s="64" customFormat="1" ht="14.5" customHeight="1">
      <c r="A57" s="393" t="s">
        <v>160</v>
      </c>
      <c r="B57" s="28" t="s">
        <v>8</v>
      </c>
      <c r="C57" s="142">
        <f>C49*100/C46</f>
        <v>1.2873451542385232</v>
      </c>
      <c r="D57" s="142">
        <f>D49*100/D46</f>
        <v>-7.6923076923076925</v>
      </c>
      <c r="E57" s="142">
        <f>E49*100/E46</f>
        <v>5.4285714285714288</v>
      </c>
      <c r="F57" s="142">
        <f>F49*100/F46</f>
        <v>-9.8231827111984277E-2</v>
      </c>
    </row>
    <row r="58" spans="1:6" s="64" customFormat="1" ht="14.5" customHeight="1">
      <c r="A58" s="394"/>
      <c r="B58" s="29" t="s">
        <v>164</v>
      </c>
      <c r="C58" s="240" t="s">
        <v>247</v>
      </c>
      <c r="D58" s="143">
        <f>D54-D53</f>
        <v>-2.7994121583957032E-2</v>
      </c>
      <c r="E58" s="143">
        <f>E54-E53</f>
        <v>1.0427548172780696</v>
      </c>
      <c r="F58" s="143">
        <f>F54-F53</f>
        <v>-1.0147606956941075</v>
      </c>
    </row>
    <row r="59" spans="1:6" s="64" customFormat="1" ht="14.5" customHeight="1">
      <c r="A59" s="387" t="s">
        <v>159</v>
      </c>
      <c r="B59" s="28" t="s">
        <v>8</v>
      </c>
      <c r="C59" s="142">
        <f>C50*100/C45</f>
        <v>0.16814797021378813</v>
      </c>
      <c r="D59" s="142">
        <f>D50*100/D45</f>
        <v>9.0909090909090917</v>
      </c>
      <c r="E59" s="142">
        <f>E50*100/E45</f>
        <v>31.629013079667065</v>
      </c>
      <c r="F59" s="142">
        <f>F50*100/F45</f>
        <v>-7.8526125037752941</v>
      </c>
    </row>
    <row r="60" spans="1:6" s="64" customFormat="1" ht="14.5" customHeight="1">
      <c r="A60" s="388"/>
      <c r="B60" s="29" t="s">
        <v>164</v>
      </c>
      <c r="C60" s="240" t="s">
        <v>247</v>
      </c>
      <c r="D60" s="143">
        <f>D54-D52</f>
        <v>2.3537259550994782E-2</v>
      </c>
      <c r="E60" s="143">
        <f>E54-E52</f>
        <v>6.3449850256715123</v>
      </c>
      <c r="F60" s="143">
        <f>F54-F52</f>
        <v>-6.368522285222511</v>
      </c>
    </row>
    <row r="61" spans="1:6" s="64" customFormat="1" ht="14.5" customHeight="1">
      <c r="A61" s="338" t="s">
        <v>305</v>
      </c>
      <c r="B61" s="338"/>
      <c r="C61" s="338"/>
      <c r="D61" s="338"/>
      <c r="E61" s="338"/>
      <c r="F61" s="338"/>
    </row>
    <row r="62" spans="1:6" s="64" customFormat="1" ht="14.5" customHeight="1">
      <c r="A62" s="370"/>
      <c r="B62" s="370"/>
      <c r="C62" s="370"/>
      <c r="D62" s="370"/>
      <c r="E62" s="370"/>
      <c r="F62" s="370"/>
    </row>
    <row r="63" spans="1:6" s="64" customFormat="1" ht="14.5" customHeight="1"/>
    <row r="64" spans="1:6" ht="14.5" customHeight="1"/>
    <row r="65" ht="14.5" customHeight="1"/>
    <row r="66" ht="14.5" customHeight="1"/>
    <row r="67" ht="14.5" customHeight="1"/>
  </sheetData>
  <mergeCells count="58">
    <mergeCell ref="A5:B6"/>
    <mergeCell ref="C5:C6"/>
    <mergeCell ref="D5:F5"/>
    <mergeCell ref="A13:B13"/>
    <mergeCell ref="A7:B7"/>
    <mergeCell ref="C7:F7"/>
    <mergeCell ref="A8:B8"/>
    <mergeCell ref="C8:F8"/>
    <mergeCell ref="A14:B14"/>
    <mergeCell ref="A16:B16"/>
    <mergeCell ref="A17:B17"/>
    <mergeCell ref="A9:B9"/>
    <mergeCell ref="A10:B10"/>
    <mergeCell ref="A11:B11"/>
    <mergeCell ref="A12:B12"/>
    <mergeCell ref="A15:B15"/>
    <mergeCell ref="C15:F15"/>
    <mergeCell ref="A18:B18"/>
    <mergeCell ref="A19:A20"/>
    <mergeCell ref="A21:A22"/>
    <mergeCell ref="A23:A24"/>
    <mergeCell ref="A25:B25"/>
    <mergeCell ref="C25:F25"/>
    <mergeCell ref="A27:B27"/>
    <mergeCell ref="A28:B28"/>
    <mergeCell ref="A29:B29"/>
    <mergeCell ref="A30:B30"/>
    <mergeCell ref="A26:B26"/>
    <mergeCell ref="C26:F26"/>
    <mergeCell ref="A31:B31"/>
    <mergeCell ref="A32:B32"/>
    <mergeCell ref="A34:B34"/>
    <mergeCell ref="A35:B35"/>
    <mergeCell ref="A33:B33"/>
    <mergeCell ref="C33:F33"/>
    <mergeCell ref="A36:B36"/>
    <mergeCell ref="A37:A38"/>
    <mergeCell ref="A39:A40"/>
    <mergeCell ref="A41:A42"/>
    <mergeCell ref="A43:B43"/>
    <mergeCell ref="C43:F43"/>
    <mergeCell ref="C44:F44"/>
    <mergeCell ref="A49:B49"/>
    <mergeCell ref="A50:B50"/>
    <mergeCell ref="A52:B52"/>
    <mergeCell ref="A53:B53"/>
    <mergeCell ref="A51:B51"/>
    <mergeCell ref="C51:F51"/>
    <mergeCell ref="A45:B45"/>
    <mergeCell ref="A46:B46"/>
    <mergeCell ref="A47:B47"/>
    <mergeCell ref="A48:B48"/>
    <mergeCell ref="A44:B44"/>
    <mergeCell ref="A61:F62"/>
    <mergeCell ref="A54:B54"/>
    <mergeCell ref="A55:A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zoomScaleNormal="100" workbookViewId="0">
      <selection activeCell="C60" sqref="C60"/>
    </sheetView>
  </sheetViews>
  <sheetFormatPr baseColWidth="10" defaultColWidth="10.81640625" defaultRowHeight="11.5"/>
  <cols>
    <col min="1" max="1" width="14.54296875" style="2" customWidth="1"/>
    <col min="2" max="2" width="16.54296875" style="2" customWidth="1"/>
    <col min="3" max="6" width="18.54296875" style="2" customWidth="1"/>
    <col min="7" max="13" width="12.54296875" style="2" customWidth="1"/>
    <col min="14" max="16384" width="10.81640625" style="2"/>
  </cols>
  <sheetData>
    <row r="1" spans="1:6" s="40" customFormat="1" ht="20.149999999999999" customHeight="1">
      <c r="A1" s="35" t="s">
        <v>0</v>
      </c>
    </row>
    <row r="2" spans="1:6" s="64" customFormat="1" ht="14.5" customHeight="1">
      <c r="A2" s="126"/>
    </row>
    <row r="3" spans="1:6" s="4" customFormat="1" ht="14.5" customHeight="1">
      <c r="A3" s="54" t="s">
        <v>222</v>
      </c>
    </row>
    <row r="4" spans="1:6" s="64" customFormat="1" ht="14.5" customHeight="1">
      <c r="A4" s="127"/>
    </row>
    <row r="5" spans="1:6" s="42" customFormat="1" ht="14.5" customHeight="1">
      <c r="A5" s="420" t="s">
        <v>57</v>
      </c>
      <c r="B5" s="421"/>
      <c r="C5" s="422" t="s">
        <v>2</v>
      </c>
      <c r="D5" s="380" t="s">
        <v>51</v>
      </c>
      <c r="E5" s="380"/>
      <c r="F5" s="380"/>
    </row>
    <row r="6" spans="1:6" s="64" customFormat="1" ht="51" customHeight="1">
      <c r="A6" s="427"/>
      <c r="B6" s="428"/>
      <c r="C6" s="429"/>
      <c r="D6" s="160" t="s">
        <v>67</v>
      </c>
      <c r="E6" s="160" t="s">
        <v>65</v>
      </c>
      <c r="F6" s="160" t="s">
        <v>66</v>
      </c>
    </row>
    <row r="7" spans="1:6" s="64" customFormat="1" ht="14.5" customHeight="1">
      <c r="A7" s="411"/>
      <c r="B7" s="411"/>
      <c r="C7" s="411" t="s">
        <v>10</v>
      </c>
      <c r="D7" s="411"/>
      <c r="E7" s="411"/>
      <c r="F7" s="411"/>
    </row>
    <row r="8" spans="1:6" s="64" customFormat="1" ht="14.5" customHeight="1">
      <c r="A8" s="413"/>
      <c r="B8" s="413"/>
      <c r="C8" s="413" t="s">
        <v>5</v>
      </c>
      <c r="D8" s="413"/>
      <c r="E8" s="413"/>
      <c r="F8" s="413"/>
    </row>
    <row r="9" spans="1:6" s="64" customFormat="1" ht="14.5" customHeight="1">
      <c r="A9" s="389">
        <v>2011</v>
      </c>
      <c r="B9" s="390"/>
      <c r="C9" s="66">
        <f>C27+C45</f>
        <v>8495</v>
      </c>
      <c r="D9" s="66">
        <f t="shared" ref="D9:F11" si="0">D27+D45</f>
        <v>37</v>
      </c>
      <c r="E9" s="66">
        <f t="shared" si="0"/>
        <v>3371</v>
      </c>
      <c r="F9" s="66">
        <f t="shared" si="0"/>
        <v>5087</v>
      </c>
    </row>
    <row r="10" spans="1:6" s="64" customFormat="1" ht="14.5" customHeight="1">
      <c r="A10" s="391">
        <v>2013</v>
      </c>
      <c r="B10" s="392"/>
      <c r="C10" s="67">
        <f>C28+C46</f>
        <v>8587</v>
      </c>
      <c r="D10" s="67">
        <f t="shared" si="0"/>
        <v>39</v>
      </c>
      <c r="E10" s="67">
        <f t="shared" si="0"/>
        <v>3614</v>
      </c>
      <c r="F10" s="67">
        <f t="shared" si="0"/>
        <v>4934</v>
      </c>
    </row>
    <row r="11" spans="1:6" s="64" customFormat="1" ht="14.5" customHeight="1">
      <c r="A11" s="389">
        <v>2015</v>
      </c>
      <c r="B11" s="390"/>
      <c r="C11" s="66">
        <f>C29+C47</f>
        <v>8697</v>
      </c>
      <c r="D11" s="66">
        <f t="shared" si="0"/>
        <v>34</v>
      </c>
      <c r="E11" s="66">
        <f t="shared" si="0"/>
        <v>3470</v>
      </c>
      <c r="F11" s="66">
        <f t="shared" si="0"/>
        <v>5193</v>
      </c>
    </row>
    <row r="12" spans="1:6" s="64" customFormat="1" ht="14.5" customHeight="1">
      <c r="A12" s="391" t="s">
        <v>161</v>
      </c>
      <c r="B12" s="392"/>
      <c r="C12" s="140">
        <f t="shared" ref="C12:F13" si="1">C10-C9</f>
        <v>92</v>
      </c>
      <c r="D12" s="140">
        <f t="shared" si="1"/>
        <v>2</v>
      </c>
      <c r="E12" s="140">
        <f t="shared" si="1"/>
        <v>243</v>
      </c>
      <c r="F12" s="140">
        <f t="shared" si="1"/>
        <v>-153</v>
      </c>
    </row>
    <row r="13" spans="1:6" s="64" customFormat="1" ht="14.5" customHeight="1">
      <c r="A13" s="389" t="s">
        <v>160</v>
      </c>
      <c r="B13" s="390"/>
      <c r="C13" s="141">
        <f t="shared" si="1"/>
        <v>110</v>
      </c>
      <c r="D13" s="141">
        <f t="shared" si="1"/>
        <v>-5</v>
      </c>
      <c r="E13" s="141">
        <f t="shared" si="1"/>
        <v>-144</v>
      </c>
      <c r="F13" s="141">
        <f t="shared" si="1"/>
        <v>259</v>
      </c>
    </row>
    <row r="14" spans="1:6" s="64" customFormat="1" ht="14.5" customHeight="1">
      <c r="A14" s="391" t="s">
        <v>159</v>
      </c>
      <c r="B14" s="392"/>
      <c r="C14" s="140">
        <f>C11-C9</f>
        <v>202</v>
      </c>
      <c r="D14" s="140">
        <f>D11-D9</f>
        <v>-3</v>
      </c>
      <c r="E14" s="140">
        <f>E11-E9</f>
        <v>99</v>
      </c>
      <c r="F14" s="140">
        <f>F11-F9</f>
        <v>106</v>
      </c>
    </row>
    <row r="15" spans="1:6" s="64" customFormat="1" ht="14.5" customHeight="1">
      <c r="A15" s="413"/>
      <c r="B15" s="413"/>
      <c r="C15" s="413" t="s">
        <v>121</v>
      </c>
      <c r="D15" s="413"/>
      <c r="E15" s="413"/>
      <c r="F15" s="413"/>
    </row>
    <row r="16" spans="1:6" s="64" customFormat="1" ht="14.5" customHeight="1">
      <c r="A16" s="389">
        <v>2011</v>
      </c>
      <c r="B16" s="390"/>
      <c r="C16" s="66">
        <f t="shared" ref="C16:F18" si="2">C9*100/$C9</f>
        <v>100</v>
      </c>
      <c r="D16" s="138">
        <f t="shared" si="2"/>
        <v>0.43555032371983521</v>
      </c>
      <c r="E16" s="138">
        <f t="shared" si="2"/>
        <v>39.682165979988227</v>
      </c>
      <c r="F16" s="138">
        <f t="shared" si="2"/>
        <v>59.882283696291935</v>
      </c>
    </row>
    <row r="17" spans="1:6" s="64" customFormat="1" ht="14.5" customHeight="1">
      <c r="A17" s="391">
        <v>2013</v>
      </c>
      <c r="B17" s="392"/>
      <c r="C17" s="67">
        <f t="shared" si="2"/>
        <v>100</v>
      </c>
      <c r="D17" s="139">
        <f t="shared" si="2"/>
        <v>0.45417491557004774</v>
      </c>
      <c r="E17" s="139">
        <f t="shared" si="2"/>
        <v>42.086875509491094</v>
      </c>
      <c r="F17" s="139">
        <f t="shared" si="2"/>
        <v>57.458949574938863</v>
      </c>
    </row>
    <row r="18" spans="1:6" s="64" customFormat="1" ht="14.5" customHeight="1">
      <c r="A18" s="389">
        <v>2015</v>
      </c>
      <c r="B18" s="390"/>
      <c r="C18" s="66">
        <f t="shared" si="2"/>
        <v>100</v>
      </c>
      <c r="D18" s="138">
        <f t="shared" si="2"/>
        <v>0.39093940439231917</v>
      </c>
      <c r="E18" s="138">
        <f t="shared" si="2"/>
        <v>39.898815683569048</v>
      </c>
      <c r="F18" s="138">
        <f t="shared" si="2"/>
        <v>59.710244912038632</v>
      </c>
    </row>
    <row r="19" spans="1:6" s="64" customFormat="1" ht="14.5" customHeight="1">
      <c r="A19" s="387" t="s">
        <v>161</v>
      </c>
      <c r="B19" s="28" t="s">
        <v>8</v>
      </c>
      <c r="C19" s="142">
        <f>C12*100/C9</f>
        <v>1.0829899941141847</v>
      </c>
      <c r="D19" s="142">
        <f>D12*100/D9</f>
        <v>5.4054054054054053</v>
      </c>
      <c r="E19" s="142">
        <f>E12*100/E9</f>
        <v>7.208543458914269</v>
      </c>
      <c r="F19" s="142">
        <f>F12*100/F9</f>
        <v>-3.0076666011401612</v>
      </c>
    </row>
    <row r="20" spans="1:6" s="64" customFormat="1" ht="14.5" customHeight="1">
      <c r="A20" s="388"/>
      <c r="B20" s="29" t="s">
        <v>164</v>
      </c>
      <c r="C20" s="240" t="s">
        <v>247</v>
      </c>
      <c r="D20" s="143">
        <f>D17-D16</f>
        <v>1.8624591850212535E-2</v>
      </c>
      <c r="E20" s="143">
        <f>E17-E16</f>
        <v>2.4047095295028669</v>
      </c>
      <c r="F20" s="143">
        <f>F17-F16</f>
        <v>-2.4233341213530721</v>
      </c>
    </row>
    <row r="21" spans="1:6" s="64" customFormat="1" ht="14.5" customHeight="1">
      <c r="A21" s="393" t="s">
        <v>160</v>
      </c>
      <c r="B21" s="28" t="s">
        <v>8</v>
      </c>
      <c r="C21" s="142">
        <f>C13*100/C10</f>
        <v>1.2810061721206474</v>
      </c>
      <c r="D21" s="142">
        <f>D13*100/D10</f>
        <v>-12.820512820512821</v>
      </c>
      <c r="E21" s="142">
        <f>E13*100/E10</f>
        <v>-3.9845047039291646</v>
      </c>
      <c r="F21" s="142">
        <f>F13*100/F10</f>
        <v>5.2492906364004863</v>
      </c>
    </row>
    <row r="22" spans="1:6" s="64" customFormat="1" ht="14.5" customHeight="1">
      <c r="A22" s="394"/>
      <c r="B22" s="29" t="s">
        <v>164</v>
      </c>
      <c r="C22" s="240" t="s">
        <v>247</v>
      </c>
      <c r="D22" s="143">
        <f>D18-D17</f>
        <v>-6.3235511177728576E-2</v>
      </c>
      <c r="E22" s="143">
        <f>E18-E17</f>
        <v>-2.1880598259220463</v>
      </c>
      <c r="F22" s="143">
        <f>F18-F17</f>
        <v>2.2512953370997693</v>
      </c>
    </row>
    <row r="23" spans="1:6" s="64" customFormat="1" ht="14.5" customHeight="1">
      <c r="A23" s="387" t="s">
        <v>159</v>
      </c>
      <c r="B23" s="28" t="s">
        <v>8</v>
      </c>
      <c r="C23" s="142">
        <f>C14*100/C9</f>
        <v>2.3778693349028841</v>
      </c>
      <c r="D23" s="142">
        <f>D14*100/D9</f>
        <v>-8.1081081081081088</v>
      </c>
      <c r="E23" s="142">
        <f>E14*100/E9</f>
        <v>2.9368140017798874</v>
      </c>
      <c r="F23" s="142">
        <f>F14*100/F9</f>
        <v>2.0837428739925299</v>
      </c>
    </row>
    <row r="24" spans="1:6" s="64" customFormat="1" ht="14.5" customHeight="1">
      <c r="A24" s="388"/>
      <c r="B24" s="29" t="s">
        <v>164</v>
      </c>
      <c r="C24" s="240" t="s">
        <v>247</v>
      </c>
      <c r="D24" s="143">
        <f>D18-D16</f>
        <v>-4.4610919327516041E-2</v>
      </c>
      <c r="E24" s="143">
        <f>E18-E16</f>
        <v>0.21664970358082059</v>
      </c>
      <c r="F24" s="143">
        <f>F18-F16</f>
        <v>-0.17203878425330288</v>
      </c>
    </row>
    <row r="25" spans="1:6" s="64" customFormat="1" ht="14.5" customHeight="1">
      <c r="A25" s="411"/>
      <c r="B25" s="411"/>
      <c r="C25" s="411" t="s">
        <v>30</v>
      </c>
      <c r="D25" s="411"/>
      <c r="E25" s="411"/>
      <c r="F25" s="411"/>
    </row>
    <row r="26" spans="1:6" s="64" customFormat="1" ht="14.5" customHeight="1">
      <c r="A26" s="413"/>
      <c r="B26" s="413"/>
      <c r="C26" s="413" t="s">
        <v>5</v>
      </c>
      <c r="D26" s="413"/>
      <c r="E26" s="413"/>
      <c r="F26" s="413"/>
    </row>
    <row r="27" spans="1:6" s="64" customFormat="1" ht="14.5" customHeight="1">
      <c r="A27" s="389">
        <v>2011</v>
      </c>
      <c r="B27" s="390"/>
      <c r="C27" s="66">
        <f>D27+E27+F27</f>
        <v>7394</v>
      </c>
      <c r="D27" s="66">
        <v>32</v>
      </c>
      <c r="E27" s="66">
        <v>2959</v>
      </c>
      <c r="F27" s="66">
        <v>4403</v>
      </c>
    </row>
    <row r="28" spans="1:6" s="64" customFormat="1" ht="14.5" customHeight="1">
      <c r="A28" s="391">
        <v>2013</v>
      </c>
      <c r="B28" s="392"/>
      <c r="C28" s="67">
        <v>7445</v>
      </c>
      <c r="D28" s="67">
        <v>33</v>
      </c>
      <c r="E28" s="67">
        <v>3120</v>
      </c>
      <c r="F28" s="67">
        <f>C28-D28-E28</f>
        <v>4292</v>
      </c>
    </row>
    <row r="29" spans="1:6" s="64" customFormat="1" ht="14.5" customHeight="1">
      <c r="A29" s="389">
        <v>2015</v>
      </c>
      <c r="B29" s="390"/>
      <c r="C29" s="66">
        <f>D29+E29+F29</f>
        <v>7517</v>
      </c>
      <c r="D29" s="66">
        <v>29</v>
      </c>
      <c r="E29" s="66">
        <v>2969</v>
      </c>
      <c r="F29" s="66">
        <v>4519</v>
      </c>
    </row>
    <row r="30" spans="1:6" s="64" customFormat="1" ht="14.5" customHeight="1">
      <c r="A30" s="391" t="s">
        <v>161</v>
      </c>
      <c r="B30" s="392"/>
      <c r="C30" s="140">
        <f t="shared" ref="C30:F31" si="3">C28-C27</f>
        <v>51</v>
      </c>
      <c r="D30" s="140">
        <f t="shared" si="3"/>
        <v>1</v>
      </c>
      <c r="E30" s="140">
        <f t="shared" si="3"/>
        <v>161</v>
      </c>
      <c r="F30" s="140">
        <f t="shared" si="3"/>
        <v>-111</v>
      </c>
    </row>
    <row r="31" spans="1:6" s="64" customFormat="1" ht="14.5" customHeight="1">
      <c r="A31" s="389" t="s">
        <v>160</v>
      </c>
      <c r="B31" s="390"/>
      <c r="C31" s="141">
        <f t="shared" si="3"/>
        <v>72</v>
      </c>
      <c r="D31" s="141">
        <f t="shared" si="3"/>
        <v>-4</v>
      </c>
      <c r="E31" s="141">
        <f t="shared" si="3"/>
        <v>-151</v>
      </c>
      <c r="F31" s="141">
        <f t="shared" si="3"/>
        <v>227</v>
      </c>
    </row>
    <row r="32" spans="1:6" s="64" customFormat="1" ht="14.5" customHeight="1">
      <c r="A32" s="391" t="s">
        <v>159</v>
      </c>
      <c r="B32" s="392"/>
      <c r="C32" s="140">
        <f>C29-C27</f>
        <v>123</v>
      </c>
      <c r="D32" s="140">
        <f>D29-D27</f>
        <v>-3</v>
      </c>
      <c r="E32" s="140">
        <f>E29-E27</f>
        <v>10</v>
      </c>
      <c r="F32" s="140">
        <f>F29-F27</f>
        <v>116</v>
      </c>
    </row>
    <row r="33" spans="1:6" s="64" customFormat="1" ht="14.5" customHeight="1">
      <c r="A33" s="413"/>
      <c r="B33" s="413"/>
      <c r="C33" s="413" t="s">
        <v>121</v>
      </c>
      <c r="D33" s="413"/>
      <c r="E33" s="413"/>
      <c r="F33" s="413"/>
    </row>
    <row r="34" spans="1:6" s="64" customFormat="1" ht="14.5" customHeight="1">
      <c r="A34" s="389">
        <v>2011</v>
      </c>
      <c r="B34" s="390"/>
      <c r="C34" s="66">
        <f t="shared" ref="C34:F36" si="4">C27*100/$C27</f>
        <v>100</v>
      </c>
      <c r="D34" s="138">
        <f t="shared" si="4"/>
        <v>0.43278333784149309</v>
      </c>
      <c r="E34" s="138">
        <f t="shared" si="4"/>
        <v>40.018934271030567</v>
      </c>
      <c r="F34" s="138">
        <f t="shared" si="4"/>
        <v>59.548282391127941</v>
      </c>
    </row>
    <row r="35" spans="1:6" s="64" customFormat="1" ht="14.5" customHeight="1">
      <c r="A35" s="391">
        <v>2013</v>
      </c>
      <c r="B35" s="392"/>
      <c r="C35" s="67">
        <f t="shared" si="4"/>
        <v>100</v>
      </c>
      <c r="D35" s="139">
        <f t="shared" si="4"/>
        <v>0.44325050369375418</v>
      </c>
      <c r="E35" s="139">
        <f t="shared" si="4"/>
        <v>41.907320349227668</v>
      </c>
      <c r="F35" s="139">
        <f t="shared" si="4"/>
        <v>57.649429147078578</v>
      </c>
    </row>
    <row r="36" spans="1:6" s="64" customFormat="1" ht="14.5" customHeight="1">
      <c r="A36" s="389">
        <v>2015</v>
      </c>
      <c r="B36" s="390"/>
      <c r="C36" s="66">
        <f t="shared" si="4"/>
        <v>100</v>
      </c>
      <c r="D36" s="138">
        <f t="shared" si="4"/>
        <v>0.38579220433683653</v>
      </c>
      <c r="E36" s="138">
        <f t="shared" si="4"/>
        <v>39.497139816416123</v>
      </c>
      <c r="F36" s="138">
        <f t="shared" si="4"/>
        <v>60.117067979247039</v>
      </c>
    </row>
    <row r="37" spans="1:6" s="64" customFormat="1" ht="14.5" customHeight="1">
      <c r="A37" s="387" t="s">
        <v>161</v>
      </c>
      <c r="B37" s="28" t="s">
        <v>8</v>
      </c>
      <c r="C37" s="142">
        <f>C30*100/C27</f>
        <v>0.68974844468487961</v>
      </c>
      <c r="D37" s="142">
        <f>D30*100/D27</f>
        <v>3.125</v>
      </c>
      <c r="E37" s="142">
        <f>E30*100/E27</f>
        <v>5.4410273741128758</v>
      </c>
      <c r="F37" s="142">
        <f>F30*100/F27</f>
        <v>-2.5210084033613445</v>
      </c>
    </row>
    <row r="38" spans="1:6" s="64" customFormat="1" ht="14.5" customHeight="1">
      <c r="A38" s="388"/>
      <c r="B38" s="29" t="s">
        <v>164</v>
      </c>
      <c r="C38" s="240" t="s">
        <v>247</v>
      </c>
      <c r="D38" s="143">
        <f>D35-D34</f>
        <v>1.0467165852261096E-2</v>
      </c>
      <c r="E38" s="143">
        <f>E35-E34</f>
        <v>1.8883860781971009</v>
      </c>
      <c r="F38" s="143">
        <f>F35-F34</f>
        <v>-1.8988532440493628</v>
      </c>
    </row>
    <row r="39" spans="1:6" s="64" customFormat="1" ht="14.5" customHeight="1">
      <c r="A39" s="393" t="s">
        <v>160</v>
      </c>
      <c r="B39" s="28" t="s">
        <v>8</v>
      </c>
      <c r="C39" s="142">
        <f>C31*100/C28</f>
        <v>0.96709200805910012</v>
      </c>
      <c r="D39" s="142">
        <f>D31*100/D28</f>
        <v>-12.121212121212121</v>
      </c>
      <c r="E39" s="142">
        <f>E31*100/E28</f>
        <v>-4.8397435897435894</v>
      </c>
      <c r="F39" s="142">
        <f>F31*100/F28</f>
        <v>5.2889095992544268</v>
      </c>
    </row>
    <row r="40" spans="1:6" s="64" customFormat="1" ht="14.5" customHeight="1">
      <c r="A40" s="394"/>
      <c r="B40" s="29" t="s">
        <v>164</v>
      </c>
      <c r="C40" s="240" t="s">
        <v>247</v>
      </c>
      <c r="D40" s="143">
        <f>D36-D35</f>
        <v>-5.7458299356917653E-2</v>
      </c>
      <c r="E40" s="143">
        <f>E36-E35</f>
        <v>-2.4101805328115447</v>
      </c>
      <c r="F40" s="143">
        <f>F36-F35</f>
        <v>2.4676388321684612</v>
      </c>
    </row>
    <row r="41" spans="1:6" s="64" customFormat="1" ht="14.5" customHeight="1">
      <c r="A41" s="387" t="s">
        <v>159</v>
      </c>
      <c r="B41" s="28" t="s">
        <v>8</v>
      </c>
      <c r="C41" s="142">
        <f>C32*100/C27</f>
        <v>1.6635109548282392</v>
      </c>
      <c r="D41" s="142">
        <f>D32*100/D27</f>
        <v>-9.375</v>
      </c>
      <c r="E41" s="142">
        <f>E32*100/E27</f>
        <v>0.33795201081446435</v>
      </c>
      <c r="F41" s="142">
        <f>F32*100/F27</f>
        <v>2.6345673404496934</v>
      </c>
    </row>
    <row r="42" spans="1:6" s="64" customFormat="1" ht="14.5" customHeight="1">
      <c r="A42" s="388"/>
      <c r="B42" s="29" t="s">
        <v>164</v>
      </c>
      <c r="C42" s="240" t="s">
        <v>247</v>
      </c>
      <c r="D42" s="143">
        <f>D36-D34</f>
        <v>-4.6991133504656557E-2</v>
      </c>
      <c r="E42" s="143">
        <f>E36-E34</f>
        <v>-0.52179445461444374</v>
      </c>
      <c r="F42" s="143">
        <f>F36-F34</f>
        <v>0.56878558811909841</v>
      </c>
    </row>
    <row r="43" spans="1:6" s="64" customFormat="1" ht="14.5" customHeight="1">
      <c r="A43" s="411"/>
      <c r="B43" s="411"/>
      <c r="C43" s="411" t="s">
        <v>31</v>
      </c>
      <c r="D43" s="411"/>
      <c r="E43" s="411"/>
      <c r="F43" s="411"/>
    </row>
    <row r="44" spans="1:6" s="64" customFormat="1" ht="14.5" customHeight="1">
      <c r="A44" s="413"/>
      <c r="B44" s="413"/>
      <c r="C44" s="413" t="s">
        <v>5</v>
      </c>
      <c r="D44" s="413"/>
      <c r="E44" s="413"/>
      <c r="F44" s="413"/>
    </row>
    <row r="45" spans="1:6" s="64" customFormat="1" ht="14.5" customHeight="1">
      <c r="A45" s="389">
        <v>2011</v>
      </c>
      <c r="B45" s="390"/>
      <c r="C45" s="66">
        <f>D45+E45+F45</f>
        <v>1101</v>
      </c>
      <c r="D45" s="66">
        <v>5</v>
      </c>
      <c r="E45" s="66">
        <v>412</v>
      </c>
      <c r="F45" s="66">
        <v>684</v>
      </c>
    </row>
    <row r="46" spans="1:6" s="64" customFormat="1" ht="14.5" customHeight="1">
      <c r="A46" s="391">
        <v>2013</v>
      </c>
      <c r="B46" s="392"/>
      <c r="C46" s="67">
        <v>1142</v>
      </c>
      <c r="D46" s="67">
        <v>6</v>
      </c>
      <c r="E46" s="67">
        <v>494</v>
      </c>
      <c r="F46" s="67">
        <f>C46-D46-E46</f>
        <v>642</v>
      </c>
    </row>
    <row r="47" spans="1:6" s="64" customFormat="1" ht="14.5" customHeight="1">
      <c r="A47" s="389">
        <v>2015</v>
      </c>
      <c r="B47" s="390"/>
      <c r="C47" s="66">
        <f>D47+E47+F47</f>
        <v>1180</v>
      </c>
      <c r="D47" s="66">
        <v>5</v>
      </c>
      <c r="E47" s="66">
        <v>501</v>
      </c>
      <c r="F47" s="66">
        <v>674</v>
      </c>
    </row>
    <row r="48" spans="1:6" s="64" customFormat="1" ht="14.5" customHeight="1">
      <c r="A48" s="391" t="s">
        <v>161</v>
      </c>
      <c r="B48" s="392"/>
      <c r="C48" s="140">
        <f t="shared" ref="C48:F49" si="5">C46-C45</f>
        <v>41</v>
      </c>
      <c r="D48" s="140">
        <f t="shared" si="5"/>
        <v>1</v>
      </c>
      <c r="E48" s="140">
        <f t="shared" si="5"/>
        <v>82</v>
      </c>
      <c r="F48" s="140">
        <f t="shared" si="5"/>
        <v>-42</v>
      </c>
    </row>
    <row r="49" spans="1:6" s="64" customFormat="1" ht="14.5" customHeight="1">
      <c r="A49" s="389" t="s">
        <v>160</v>
      </c>
      <c r="B49" s="390"/>
      <c r="C49" s="141">
        <f t="shared" si="5"/>
        <v>38</v>
      </c>
      <c r="D49" s="141">
        <f t="shared" si="5"/>
        <v>-1</v>
      </c>
      <c r="E49" s="141">
        <f t="shared" si="5"/>
        <v>7</v>
      </c>
      <c r="F49" s="141">
        <f t="shared" si="5"/>
        <v>32</v>
      </c>
    </row>
    <row r="50" spans="1:6" s="64" customFormat="1" ht="14.5" customHeight="1">
      <c r="A50" s="391" t="s">
        <v>159</v>
      </c>
      <c r="B50" s="392"/>
      <c r="C50" s="140">
        <f>C47-C45</f>
        <v>79</v>
      </c>
      <c r="D50" s="140">
        <f>D47-D45</f>
        <v>0</v>
      </c>
      <c r="E50" s="140">
        <f>E47-E45</f>
        <v>89</v>
      </c>
      <c r="F50" s="140">
        <f>F47-F45</f>
        <v>-10</v>
      </c>
    </row>
    <row r="51" spans="1:6" s="64" customFormat="1" ht="14.5" customHeight="1">
      <c r="A51" s="413"/>
      <c r="B51" s="413"/>
      <c r="C51" s="413" t="s">
        <v>121</v>
      </c>
      <c r="D51" s="413"/>
      <c r="E51" s="413"/>
      <c r="F51" s="413"/>
    </row>
    <row r="52" spans="1:6" s="64" customFormat="1" ht="14.5" customHeight="1">
      <c r="A52" s="389">
        <v>2011</v>
      </c>
      <c r="B52" s="390"/>
      <c r="C52" s="66">
        <f t="shared" ref="C52:F54" si="6">C45*100/$C45</f>
        <v>100</v>
      </c>
      <c r="D52" s="138">
        <f t="shared" si="6"/>
        <v>0.45413260672116257</v>
      </c>
      <c r="E52" s="138">
        <f t="shared" si="6"/>
        <v>37.420526793823797</v>
      </c>
      <c r="F52" s="138">
        <f t="shared" si="6"/>
        <v>62.125340599455043</v>
      </c>
    </row>
    <row r="53" spans="1:6" s="64" customFormat="1" ht="14.5" customHeight="1">
      <c r="A53" s="391">
        <v>2013</v>
      </c>
      <c r="B53" s="392"/>
      <c r="C53" s="67">
        <f t="shared" si="6"/>
        <v>100</v>
      </c>
      <c r="D53" s="139">
        <f t="shared" si="6"/>
        <v>0.52539404553415059</v>
      </c>
      <c r="E53" s="139">
        <f t="shared" si="6"/>
        <v>43.257443082311731</v>
      </c>
      <c r="F53" s="139">
        <f t="shared" si="6"/>
        <v>56.217162872154113</v>
      </c>
    </row>
    <row r="54" spans="1:6" s="64" customFormat="1" ht="14.5" customHeight="1">
      <c r="A54" s="389">
        <v>2015</v>
      </c>
      <c r="B54" s="390"/>
      <c r="C54" s="66">
        <f t="shared" si="6"/>
        <v>100</v>
      </c>
      <c r="D54" s="138">
        <f t="shared" si="6"/>
        <v>0.42372881355932202</v>
      </c>
      <c r="E54" s="138">
        <f t="shared" si="6"/>
        <v>42.457627118644069</v>
      </c>
      <c r="F54" s="138">
        <f t="shared" si="6"/>
        <v>57.118644067796609</v>
      </c>
    </row>
    <row r="55" spans="1:6" s="64" customFormat="1" ht="14.5" customHeight="1">
      <c r="A55" s="387" t="s">
        <v>161</v>
      </c>
      <c r="B55" s="28" t="s">
        <v>8</v>
      </c>
      <c r="C55" s="142">
        <f>C48*100/C45</f>
        <v>3.7238873751135331</v>
      </c>
      <c r="D55" s="142">
        <f>D48*100/D45</f>
        <v>20</v>
      </c>
      <c r="E55" s="142">
        <f>E48*100/E45</f>
        <v>19.902912621359224</v>
      </c>
      <c r="F55" s="142">
        <f>F48*100/F45</f>
        <v>-6.1403508771929829</v>
      </c>
    </row>
    <row r="56" spans="1:6" s="64" customFormat="1" ht="14.5" customHeight="1">
      <c r="A56" s="388"/>
      <c r="B56" s="29" t="s">
        <v>164</v>
      </c>
      <c r="C56" s="240" t="s">
        <v>247</v>
      </c>
      <c r="D56" s="143">
        <f>D53-D52</f>
        <v>7.1261438812988021E-2</v>
      </c>
      <c r="E56" s="143">
        <f>E53-E52</f>
        <v>5.8369162884879344</v>
      </c>
      <c r="F56" s="143">
        <f>F53-F52</f>
        <v>-5.9081777273009308</v>
      </c>
    </row>
    <row r="57" spans="1:6" s="64" customFormat="1" ht="14.5" customHeight="1">
      <c r="A57" s="393" t="s">
        <v>160</v>
      </c>
      <c r="B57" s="28" t="s">
        <v>8</v>
      </c>
      <c r="C57" s="142">
        <f>C49*100/C46</f>
        <v>3.3274956217162872</v>
      </c>
      <c r="D57" s="142">
        <f>D49*100/D46</f>
        <v>-16.666666666666668</v>
      </c>
      <c r="E57" s="142">
        <f>E49*100/E46</f>
        <v>1.417004048582996</v>
      </c>
      <c r="F57" s="142">
        <f>F49*100/F46</f>
        <v>4.9844236760124607</v>
      </c>
    </row>
    <row r="58" spans="1:6" s="64" customFormat="1" ht="14.5" customHeight="1">
      <c r="A58" s="394"/>
      <c r="B58" s="29" t="s">
        <v>164</v>
      </c>
      <c r="C58" s="240" t="s">
        <v>247</v>
      </c>
      <c r="D58" s="143">
        <f>D54-D53</f>
        <v>-0.10166523197482857</v>
      </c>
      <c r="E58" s="143">
        <f>E54-E53</f>
        <v>-0.79981596366766183</v>
      </c>
      <c r="F58" s="143">
        <f>F54-F53</f>
        <v>0.9014811956424964</v>
      </c>
    </row>
    <row r="59" spans="1:6" s="64" customFormat="1" ht="14.5" customHeight="1">
      <c r="A59" s="387" t="s">
        <v>159</v>
      </c>
      <c r="B59" s="28" t="s">
        <v>8</v>
      </c>
      <c r="C59" s="142">
        <f>C50*100/C45</f>
        <v>7.1752951861943686</v>
      </c>
      <c r="D59" s="142">
        <f>D50*100/D45</f>
        <v>0</v>
      </c>
      <c r="E59" s="142">
        <f>E50*100/E45</f>
        <v>21.601941747572816</v>
      </c>
      <c r="F59" s="142">
        <f>F50*100/F45</f>
        <v>-1.4619883040935673</v>
      </c>
    </row>
    <row r="60" spans="1:6" s="64" customFormat="1" ht="14.5" customHeight="1">
      <c r="A60" s="388"/>
      <c r="B60" s="29" t="s">
        <v>164</v>
      </c>
      <c r="C60" s="240" t="s">
        <v>247</v>
      </c>
      <c r="D60" s="143">
        <f>D54-D52</f>
        <v>-3.0403793161840553E-2</v>
      </c>
      <c r="E60" s="143">
        <f>E54-E52</f>
        <v>5.0371003248202726</v>
      </c>
      <c r="F60" s="143">
        <f>F54-F52</f>
        <v>-5.0066965316584344</v>
      </c>
    </row>
    <row r="61" spans="1:6" s="64" customFormat="1" ht="14.5" customHeight="1">
      <c r="A61" s="338" t="s">
        <v>305</v>
      </c>
      <c r="B61" s="338"/>
      <c r="C61" s="338"/>
      <c r="D61" s="338"/>
      <c r="E61" s="338"/>
      <c r="F61" s="338"/>
    </row>
    <row r="62" spans="1:6" s="64" customFormat="1" ht="14.5" customHeight="1">
      <c r="A62" s="370"/>
      <c r="B62" s="370"/>
      <c r="C62" s="370"/>
      <c r="D62" s="370"/>
      <c r="E62" s="370"/>
      <c r="F62" s="370"/>
    </row>
    <row r="63" spans="1:6" s="64" customFormat="1" ht="14.5" customHeight="1"/>
    <row r="64" spans="1:6" ht="14.5" customHeight="1"/>
    <row r="65" ht="14.5" customHeight="1"/>
    <row r="66" ht="14.5" customHeight="1"/>
    <row r="67" ht="14.5" customHeight="1"/>
  </sheetData>
  <mergeCells count="58">
    <mergeCell ref="A5:B6"/>
    <mergeCell ref="C5:C6"/>
    <mergeCell ref="D5:F5"/>
    <mergeCell ref="A13:B13"/>
    <mergeCell ref="A7:B7"/>
    <mergeCell ref="C7:F7"/>
    <mergeCell ref="A8:B8"/>
    <mergeCell ref="C8:F8"/>
    <mergeCell ref="A14:B14"/>
    <mergeCell ref="A16:B16"/>
    <mergeCell ref="A17:B17"/>
    <mergeCell ref="A9:B9"/>
    <mergeCell ref="A10:B10"/>
    <mergeCell ref="A11:B11"/>
    <mergeCell ref="A12:B12"/>
    <mergeCell ref="A15:B15"/>
    <mergeCell ref="C15:F15"/>
    <mergeCell ref="A18:B18"/>
    <mergeCell ref="A19:A20"/>
    <mergeCell ref="A21:A22"/>
    <mergeCell ref="A23:A24"/>
    <mergeCell ref="A25:B25"/>
    <mergeCell ref="C25:F25"/>
    <mergeCell ref="A27:B27"/>
    <mergeCell ref="A28:B28"/>
    <mergeCell ref="A29:B29"/>
    <mergeCell ref="A30:B30"/>
    <mergeCell ref="A26:B26"/>
    <mergeCell ref="C26:F26"/>
    <mergeCell ref="A31:B31"/>
    <mergeCell ref="A32:B32"/>
    <mergeCell ref="A34:B34"/>
    <mergeCell ref="A35:B35"/>
    <mergeCell ref="A33:B33"/>
    <mergeCell ref="C33:F33"/>
    <mergeCell ref="A36:B36"/>
    <mergeCell ref="A37:A38"/>
    <mergeCell ref="A39:A40"/>
    <mergeCell ref="A41:A42"/>
    <mergeCell ref="A43:B43"/>
    <mergeCell ref="C43:F43"/>
    <mergeCell ref="C44:F44"/>
    <mergeCell ref="A49:B49"/>
    <mergeCell ref="A50:B50"/>
    <mergeCell ref="A52:B52"/>
    <mergeCell ref="A53:B53"/>
    <mergeCell ref="A51:B51"/>
    <mergeCell ref="C51:F51"/>
    <mergeCell ref="A45:B45"/>
    <mergeCell ref="A46:B46"/>
    <mergeCell ref="A47:B47"/>
    <mergeCell ref="A48:B48"/>
    <mergeCell ref="A44:B44"/>
    <mergeCell ref="A61:F62"/>
    <mergeCell ref="A54:B54"/>
    <mergeCell ref="A55:A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activeCell="C60" sqref="C60"/>
    </sheetView>
  </sheetViews>
  <sheetFormatPr baseColWidth="10" defaultColWidth="10.81640625" defaultRowHeight="11.5"/>
  <cols>
    <col min="1" max="1" width="14.54296875" style="2" customWidth="1"/>
    <col min="2" max="2" width="16.54296875" style="2" customWidth="1"/>
    <col min="3" max="6" width="18.54296875" style="2" customWidth="1"/>
    <col min="7" max="13" width="12.54296875" style="2" customWidth="1"/>
    <col min="14" max="16384" width="10.81640625" style="2"/>
  </cols>
  <sheetData>
    <row r="1" spans="1:6" s="40" customFormat="1" ht="20.149999999999999" customHeight="1">
      <c r="A1" s="35" t="s">
        <v>0</v>
      </c>
    </row>
    <row r="2" spans="1:6" s="64" customFormat="1" ht="14.5" customHeight="1">
      <c r="A2" s="126"/>
    </row>
    <row r="3" spans="1:6" s="4" customFormat="1" ht="14.5" customHeight="1">
      <c r="A3" s="54" t="s">
        <v>240</v>
      </c>
    </row>
    <row r="4" spans="1:6" s="64" customFormat="1" ht="14.5" customHeight="1">
      <c r="A4" s="127"/>
    </row>
    <row r="5" spans="1:6" s="42" customFormat="1" ht="14.5" customHeight="1">
      <c r="A5" s="420" t="s">
        <v>57</v>
      </c>
      <c r="B5" s="421"/>
      <c r="C5" s="422" t="s">
        <v>2</v>
      </c>
      <c r="D5" s="380" t="s">
        <v>51</v>
      </c>
      <c r="E5" s="380"/>
      <c r="F5" s="380"/>
    </row>
    <row r="6" spans="1:6" s="64" customFormat="1" ht="51" customHeight="1">
      <c r="A6" s="427"/>
      <c r="B6" s="428"/>
      <c r="C6" s="429"/>
      <c r="D6" s="160" t="s">
        <v>67</v>
      </c>
      <c r="E6" s="160" t="s">
        <v>65</v>
      </c>
      <c r="F6" s="160" t="s">
        <v>66</v>
      </c>
    </row>
    <row r="7" spans="1:6" s="64" customFormat="1" ht="14.5" customHeight="1">
      <c r="A7" s="411"/>
      <c r="B7" s="411"/>
      <c r="C7" s="411" t="s">
        <v>10</v>
      </c>
      <c r="D7" s="411"/>
      <c r="E7" s="411"/>
      <c r="F7" s="411"/>
    </row>
    <row r="8" spans="1:6" s="64" customFormat="1" ht="14.5" customHeight="1">
      <c r="A8" s="413"/>
      <c r="B8" s="413"/>
      <c r="C8" s="413" t="s">
        <v>5</v>
      </c>
      <c r="D8" s="413"/>
      <c r="E8" s="413"/>
      <c r="F8" s="413"/>
    </row>
    <row r="9" spans="1:6" s="64" customFormat="1" ht="14.5" customHeight="1">
      <c r="A9" s="389">
        <v>2011</v>
      </c>
      <c r="B9" s="390"/>
      <c r="C9" s="66">
        <f>C27+C45</f>
        <v>9435</v>
      </c>
      <c r="D9" s="66">
        <f t="shared" ref="D9:F11" si="0">D27+D45</f>
        <v>51</v>
      </c>
      <c r="E9" s="66">
        <f t="shared" si="0"/>
        <v>3261</v>
      </c>
      <c r="F9" s="66">
        <f t="shared" si="0"/>
        <v>6123</v>
      </c>
    </row>
    <row r="10" spans="1:6" s="64" customFormat="1" ht="14.5" customHeight="1">
      <c r="A10" s="391">
        <v>2013</v>
      </c>
      <c r="B10" s="392"/>
      <c r="C10" s="67">
        <f>C28+C46</f>
        <v>9331</v>
      </c>
      <c r="D10" s="67">
        <f t="shared" si="0"/>
        <v>40</v>
      </c>
      <c r="E10" s="67">
        <f t="shared" si="0"/>
        <v>3432</v>
      </c>
      <c r="F10" s="67">
        <f t="shared" si="0"/>
        <v>5859</v>
      </c>
    </row>
    <row r="11" spans="1:6" s="64" customFormat="1" ht="14.5" customHeight="1">
      <c r="A11" s="389">
        <v>2015</v>
      </c>
      <c r="B11" s="390"/>
      <c r="C11" s="66">
        <f>C29+C47</f>
        <v>9370</v>
      </c>
      <c r="D11" s="66">
        <f t="shared" si="0"/>
        <v>41</v>
      </c>
      <c r="E11" s="66">
        <f t="shared" si="0"/>
        <v>3549</v>
      </c>
      <c r="F11" s="66">
        <f t="shared" si="0"/>
        <v>5780</v>
      </c>
    </row>
    <row r="12" spans="1:6" s="64" customFormat="1" ht="14.5" customHeight="1">
      <c r="A12" s="391" t="s">
        <v>161</v>
      </c>
      <c r="B12" s="392"/>
      <c r="C12" s="140">
        <f t="shared" ref="C12:F13" si="1">C10-C9</f>
        <v>-104</v>
      </c>
      <c r="D12" s="140">
        <f t="shared" si="1"/>
        <v>-11</v>
      </c>
      <c r="E12" s="140">
        <f t="shared" si="1"/>
        <v>171</v>
      </c>
      <c r="F12" s="140">
        <f t="shared" si="1"/>
        <v>-264</v>
      </c>
    </row>
    <row r="13" spans="1:6" s="64" customFormat="1" ht="14.5" customHeight="1">
      <c r="A13" s="389" t="s">
        <v>160</v>
      </c>
      <c r="B13" s="390"/>
      <c r="C13" s="141">
        <f t="shared" si="1"/>
        <v>39</v>
      </c>
      <c r="D13" s="141">
        <f t="shared" si="1"/>
        <v>1</v>
      </c>
      <c r="E13" s="141">
        <f t="shared" si="1"/>
        <v>117</v>
      </c>
      <c r="F13" s="141">
        <f t="shared" si="1"/>
        <v>-79</v>
      </c>
    </row>
    <row r="14" spans="1:6" s="64" customFormat="1" ht="14.5" customHeight="1">
      <c r="A14" s="391" t="s">
        <v>159</v>
      </c>
      <c r="B14" s="392"/>
      <c r="C14" s="140">
        <f>C11-C9</f>
        <v>-65</v>
      </c>
      <c r="D14" s="140">
        <f>D11-D9</f>
        <v>-10</v>
      </c>
      <c r="E14" s="140">
        <f>E11-E9</f>
        <v>288</v>
      </c>
      <c r="F14" s="140">
        <f>F11-F9</f>
        <v>-343</v>
      </c>
    </row>
    <row r="15" spans="1:6" s="64" customFormat="1" ht="14.5" customHeight="1">
      <c r="A15" s="413"/>
      <c r="B15" s="413"/>
      <c r="C15" s="413" t="s">
        <v>121</v>
      </c>
      <c r="D15" s="413"/>
      <c r="E15" s="413"/>
      <c r="F15" s="413"/>
    </row>
    <row r="16" spans="1:6" s="64" customFormat="1" ht="14.5" customHeight="1">
      <c r="A16" s="389">
        <v>2011</v>
      </c>
      <c r="B16" s="390"/>
      <c r="C16" s="66">
        <f t="shared" ref="C16:F18" si="2">C9*100/$C9</f>
        <v>100</v>
      </c>
      <c r="D16" s="138">
        <f t="shared" si="2"/>
        <v>0.54054054054054057</v>
      </c>
      <c r="E16" s="138">
        <f t="shared" si="2"/>
        <v>34.56279809220986</v>
      </c>
      <c r="F16" s="138">
        <f t="shared" si="2"/>
        <v>64.896661367249607</v>
      </c>
    </row>
    <row r="17" spans="1:6" s="64" customFormat="1" ht="14.5" customHeight="1">
      <c r="A17" s="391">
        <v>2013</v>
      </c>
      <c r="B17" s="392"/>
      <c r="C17" s="67">
        <f t="shared" si="2"/>
        <v>100</v>
      </c>
      <c r="D17" s="139">
        <f t="shared" si="2"/>
        <v>0.42867859822098381</v>
      </c>
      <c r="E17" s="139">
        <f t="shared" si="2"/>
        <v>36.780623727360414</v>
      </c>
      <c r="F17" s="139">
        <f t="shared" si="2"/>
        <v>62.790697674418603</v>
      </c>
    </row>
    <row r="18" spans="1:6" s="64" customFormat="1" ht="14.5" customHeight="1">
      <c r="A18" s="389">
        <v>2015</v>
      </c>
      <c r="B18" s="390"/>
      <c r="C18" s="66">
        <f t="shared" si="2"/>
        <v>100</v>
      </c>
      <c r="D18" s="138">
        <f t="shared" si="2"/>
        <v>0.43756670224119532</v>
      </c>
      <c r="E18" s="138">
        <f t="shared" si="2"/>
        <v>37.876200640341516</v>
      </c>
      <c r="F18" s="138">
        <f t="shared" si="2"/>
        <v>61.686232657417293</v>
      </c>
    </row>
    <row r="19" spans="1:6" s="64" customFormat="1" ht="14.5" customHeight="1">
      <c r="A19" s="387" t="s">
        <v>161</v>
      </c>
      <c r="B19" s="28" t="s">
        <v>8</v>
      </c>
      <c r="C19" s="142">
        <f>C12*100/C9</f>
        <v>-1.102278749337573</v>
      </c>
      <c r="D19" s="142">
        <f>D12*100/D9</f>
        <v>-21.568627450980394</v>
      </c>
      <c r="E19" s="142">
        <f>E12*100/E9</f>
        <v>5.2437902483900647</v>
      </c>
      <c r="F19" s="142">
        <f>F12*100/F9</f>
        <v>-4.3116119549240572</v>
      </c>
    </row>
    <row r="20" spans="1:6" s="64" customFormat="1" ht="14.5" customHeight="1">
      <c r="A20" s="388"/>
      <c r="B20" s="29" t="s">
        <v>164</v>
      </c>
      <c r="C20" s="240" t="s">
        <v>247</v>
      </c>
      <c r="D20" s="143">
        <f>D17-D16</f>
        <v>-0.11186194231955676</v>
      </c>
      <c r="E20" s="143">
        <f>E17-E16</f>
        <v>2.2178256351505539</v>
      </c>
      <c r="F20" s="143">
        <f>F17-F16</f>
        <v>-2.1059636928310042</v>
      </c>
    </row>
    <row r="21" spans="1:6" s="64" customFormat="1" ht="14.5" customHeight="1">
      <c r="A21" s="393" t="s">
        <v>160</v>
      </c>
      <c r="B21" s="28" t="s">
        <v>8</v>
      </c>
      <c r="C21" s="142">
        <f>C13*100/C10</f>
        <v>0.41796163326545921</v>
      </c>
      <c r="D21" s="142">
        <f>D13*100/D10</f>
        <v>2.5</v>
      </c>
      <c r="E21" s="142">
        <f>E13*100/E10</f>
        <v>3.4090909090909092</v>
      </c>
      <c r="F21" s="142">
        <f>F13*100/F10</f>
        <v>-1.3483529612561871</v>
      </c>
    </row>
    <row r="22" spans="1:6" s="64" customFormat="1" ht="14.5" customHeight="1">
      <c r="A22" s="394"/>
      <c r="B22" s="29" t="s">
        <v>164</v>
      </c>
      <c r="C22" s="240" t="s">
        <v>247</v>
      </c>
      <c r="D22" s="143">
        <f>D18-D17</f>
        <v>8.8881040202115069E-3</v>
      </c>
      <c r="E22" s="143">
        <f>E18-E17</f>
        <v>1.0955769129811017</v>
      </c>
      <c r="F22" s="143">
        <f>F18-F17</f>
        <v>-1.1044650170013099</v>
      </c>
    </row>
    <row r="23" spans="1:6" s="64" customFormat="1" ht="14.5" customHeight="1">
      <c r="A23" s="387" t="s">
        <v>159</v>
      </c>
      <c r="B23" s="28" t="s">
        <v>8</v>
      </c>
      <c r="C23" s="142">
        <f>C14*100/C9</f>
        <v>-0.68892421833598305</v>
      </c>
      <c r="D23" s="142">
        <f>D14*100/D9</f>
        <v>-19.607843137254903</v>
      </c>
      <c r="E23" s="142">
        <f>E14*100/E9</f>
        <v>8.8316467341306346</v>
      </c>
      <c r="F23" s="142">
        <f>F14*100/F9</f>
        <v>-5.6018291687081492</v>
      </c>
    </row>
    <row r="24" spans="1:6" s="64" customFormat="1" ht="14.5" customHeight="1">
      <c r="A24" s="388"/>
      <c r="B24" s="29" t="s">
        <v>164</v>
      </c>
      <c r="C24" s="240" t="s">
        <v>247</v>
      </c>
      <c r="D24" s="143">
        <f>D18-D16</f>
        <v>-0.10297383829934526</v>
      </c>
      <c r="E24" s="143">
        <f>E18-E16</f>
        <v>3.3134025481316556</v>
      </c>
      <c r="F24" s="143">
        <f>F18-F16</f>
        <v>-3.2104287098323141</v>
      </c>
    </row>
    <row r="25" spans="1:6" s="64" customFormat="1" ht="14.5" customHeight="1">
      <c r="A25" s="411"/>
      <c r="B25" s="411"/>
      <c r="C25" s="411" t="s">
        <v>30</v>
      </c>
      <c r="D25" s="411"/>
      <c r="E25" s="411"/>
      <c r="F25" s="411"/>
    </row>
    <row r="26" spans="1:6" s="64" customFormat="1" ht="14.5" customHeight="1">
      <c r="A26" s="413"/>
      <c r="B26" s="413"/>
      <c r="C26" s="413" t="s">
        <v>5</v>
      </c>
      <c r="D26" s="413"/>
      <c r="E26" s="413"/>
      <c r="F26" s="413"/>
    </row>
    <row r="27" spans="1:6" s="64" customFormat="1" ht="14.5" customHeight="1">
      <c r="A27" s="389">
        <v>2011</v>
      </c>
      <c r="B27" s="390"/>
      <c r="C27" s="66">
        <f>D27+E27+F27</f>
        <v>9189</v>
      </c>
      <c r="D27" s="66">
        <v>51</v>
      </c>
      <c r="E27" s="66">
        <v>3169</v>
      </c>
      <c r="F27" s="66">
        <v>5969</v>
      </c>
    </row>
    <row r="28" spans="1:6" s="64" customFormat="1" ht="14.5" customHeight="1">
      <c r="A28" s="391">
        <v>2013</v>
      </c>
      <c r="B28" s="392"/>
      <c r="C28" s="67">
        <v>9083</v>
      </c>
      <c r="D28" s="67">
        <v>40</v>
      </c>
      <c r="E28" s="67">
        <v>3330</v>
      </c>
      <c r="F28" s="67">
        <f>C28-D28-E28</f>
        <v>5713</v>
      </c>
    </row>
    <row r="29" spans="1:6" s="64" customFormat="1" ht="14.5" customHeight="1">
      <c r="A29" s="389">
        <v>2015</v>
      </c>
      <c r="B29" s="390"/>
      <c r="C29" s="66">
        <f>D29+E29+F29</f>
        <v>9120</v>
      </c>
      <c r="D29" s="66">
        <v>41</v>
      </c>
      <c r="E29" s="66">
        <v>3440</v>
      </c>
      <c r="F29" s="66">
        <v>5639</v>
      </c>
    </row>
    <row r="30" spans="1:6" s="64" customFormat="1" ht="14.5" customHeight="1">
      <c r="A30" s="391" t="s">
        <v>161</v>
      </c>
      <c r="B30" s="392"/>
      <c r="C30" s="140">
        <f t="shared" ref="C30:F31" si="3">C28-C27</f>
        <v>-106</v>
      </c>
      <c r="D30" s="140">
        <f t="shared" si="3"/>
        <v>-11</v>
      </c>
      <c r="E30" s="140">
        <f t="shared" si="3"/>
        <v>161</v>
      </c>
      <c r="F30" s="140">
        <f t="shared" si="3"/>
        <v>-256</v>
      </c>
    </row>
    <row r="31" spans="1:6" s="64" customFormat="1" ht="14.5" customHeight="1">
      <c r="A31" s="389" t="s">
        <v>160</v>
      </c>
      <c r="B31" s="390"/>
      <c r="C31" s="141">
        <f t="shared" si="3"/>
        <v>37</v>
      </c>
      <c r="D31" s="141">
        <f t="shared" si="3"/>
        <v>1</v>
      </c>
      <c r="E31" s="141">
        <f t="shared" si="3"/>
        <v>110</v>
      </c>
      <c r="F31" s="141">
        <f t="shared" si="3"/>
        <v>-74</v>
      </c>
    </row>
    <row r="32" spans="1:6" s="64" customFormat="1" ht="14.5" customHeight="1">
      <c r="A32" s="391" t="s">
        <v>159</v>
      </c>
      <c r="B32" s="392"/>
      <c r="C32" s="140">
        <f>C29-C27</f>
        <v>-69</v>
      </c>
      <c r="D32" s="140">
        <f>D29-D27</f>
        <v>-10</v>
      </c>
      <c r="E32" s="140">
        <f>E29-E27</f>
        <v>271</v>
      </c>
      <c r="F32" s="140">
        <f>F29-F27</f>
        <v>-330</v>
      </c>
    </row>
    <row r="33" spans="1:6" s="64" customFormat="1" ht="14.5" customHeight="1">
      <c r="A33" s="413"/>
      <c r="B33" s="413"/>
      <c r="C33" s="413" t="s">
        <v>121</v>
      </c>
      <c r="D33" s="413"/>
      <c r="E33" s="413"/>
      <c r="F33" s="413"/>
    </row>
    <row r="34" spans="1:6" s="64" customFormat="1" ht="14.5" customHeight="1">
      <c r="A34" s="389">
        <v>2011</v>
      </c>
      <c r="B34" s="390"/>
      <c r="C34" s="66">
        <f t="shared" ref="C34:F36" si="4">C27*100/$C27</f>
        <v>100</v>
      </c>
      <c r="D34" s="138">
        <f t="shared" si="4"/>
        <v>0.55501142670584391</v>
      </c>
      <c r="E34" s="138">
        <f t="shared" si="4"/>
        <v>34.486886494721951</v>
      </c>
      <c r="F34" s="138">
        <f t="shared" si="4"/>
        <v>64.95810207857221</v>
      </c>
    </row>
    <row r="35" spans="1:6" s="64" customFormat="1" ht="14.5" customHeight="1">
      <c r="A35" s="391">
        <v>2013</v>
      </c>
      <c r="B35" s="392"/>
      <c r="C35" s="67">
        <f t="shared" si="4"/>
        <v>100</v>
      </c>
      <c r="D35" s="139">
        <f t="shared" si="4"/>
        <v>0.4403831333259936</v>
      </c>
      <c r="E35" s="139">
        <f t="shared" si="4"/>
        <v>36.661895849388969</v>
      </c>
      <c r="F35" s="139">
        <f t="shared" si="4"/>
        <v>62.897721017285036</v>
      </c>
    </row>
    <row r="36" spans="1:6" s="64" customFormat="1" ht="14.5" customHeight="1">
      <c r="A36" s="389">
        <v>2015</v>
      </c>
      <c r="B36" s="390"/>
      <c r="C36" s="66">
        <f t="shared" si="4"/>
        <v>100</v>
      </c>
      <c r="D36" s="138">
        <f t="shared" si="4"/>
        <v>0.44956140350877194</v>
      </c>
      <c r="E36" s="138">
        <f t="shared" si="4"/>
        <v>37.719298245614034</v>
      </c>
      <c r="F36" s="138">
        <f t="shared" si="4"/>
        <v>61.831140350877192</v>
      </c>
    </row>
    <row r="37" spans="1:6" s="64" customFormat="1" ht="14.5" customHeight="1">
      <c r="A37" s="387" t="s">
        <v>161</v>
      </c>
      <c r="B37" s="28" t="s">
        <v>8</v>
      </c>
      <c r="C37" s="142">
        <f>C30*100/C27</f>
        <v>-1.1535531613886167</v>
      </c>
      <c r="D37" s="142">
        <f>D30*100/D27</f>
        <v>-21.568627450980394</v>
      </c>
      <c r="E37" s="142">
        <f>E30*100/E27</f>
        <v>5.080467024297886</v>
      </c>
      <c r="F37" s="142">
        <f>F30*100/F27</f>
        <v>-4.2888255989277937</v>
      </c>
    </row>
    <row r="38" spans="1:6" s="64" customFormat="1" ht="14.5" customHeight="1">
      <c r="A38" s="388"/>
      <c r="B38" s="29" t="s">
        <v>164</v>
      </c>
      <c r="C38" s="240" t="s">
        <v>247</v>
      </c>
      <c r="D38" s="143">
        <f>D35-D34</f>
        <v>-0.11462829337985031</v>
      </c>
      <c r="E38" s="143">
        <f>E35-E34</f>
        <v>2.1750093546670186</v>
      </c>
      <c r="F38" s="143">
        <f>F35-F34</f>
        <v>-2.060381061287174</v>
      </c>
    </row>
    <row r="39" spans="1:6" s="64" customFormat="1" ht="14.5" customHeight="1">
      <c r="A39" s="393" t="s">
        <v>160</v>
      </c>
      <c r="B39" s="28" t="s">
        <v>8</v>
      </c>
      <c r="C39" s="142">
        <f>C31*100/C28</f>
        <v>0.40735439832654408</v>
      </c>
      <c r="D39" s="142">
        <f>D31*100/D28</f>
        <v>2.5</v>
      </c>
      <c r="E39" s="142">
        <f>E31*100/E28</f>
        <v>3.3033033033033035</v>
      </c>
      <c r="F39" s="142">
        <f>F31*100/F28</f>
        <v>-1.2952914405741291</v>
      </c>
    </row>
    <row r="40" spans="1:6" s="64" customFormat="1" ht="14.5" customHeight="1">
      <c r="A40" s="394"/>
      <c r="B40" s="29" t="s">
        <v>164</v>
      </c>
      <c r="C40" s="240" t="s">
        <v>247</v>
      </c>
      <c r="D40" s="143">
        <f>D36-D35</f>
        <v>9.1782701827783364E-3</v>
      </c>
      <c r="E40" s="143">
        <f>E36-E35</f>
        <v>1.0574023962250649</v>
      </c>
      <c r="F40" s="143">
        <f>F36-F35</f>
        <v>-1.0665806664078445</v>
      </c>
    </row>
    <row r="41" spans="1:6" s="64" customFormat="1" ht="14.5" customHeight="1">
      <c r="A41" s="387" t="s">
        <v>159</v>
      </c>
      <c r="B41" s="28" t="s">
        <v>8</v>
      </c>
      <c r="C41" s="142">
        <f>C32*100/C27</f>
        <v>-0.75089781260202415</v>
      </c>
      <c r="D41" s="142">
        <f>D32*100/D27</f>
        <v>-19.607843137254903</v>
      </c>
      <c r="E41" s="142">
        <f>E32*100/E27</f>
        <v>8.5515935626380557</v>
      </c>
      <c r="F41" s="142">
        <f>F32*100/F27</f>
        <v>-5.528564248617859</v>
      </c>
    </row>
    <row r="42" spans="1:6" s="64" customFormat="1" ht="14.5" customHeight="1">
      <c r="A42" s="388"/>
      <c r="B42" s="29" t="s">
        <v>164</v>
      </c>
      <c r="C42" s="240" t="s">
        <v>247</v>
      </c>
      <c r="D42" s="143">
        <f>D36-D34</f>
        <v>-0.10545002319707197</v>
      </c>
      <c r="E42" s="143">
        <f>E36-E34</f>
        <v>3.2324117508920835</v>
      </c>
      <c r="F42" s="143">
        <f>F36-F34</f>
        <v>-3.1269617276950186</v>
      </c>
    </row>
    <row r="43" spans="1:6" s="64" customFormat="1" ht="14.5" customHeight="1">
      <c r="A43" s="411"/>
      <c r="B43" s="411"/>
      <c r="C43" s="411" t="s">
        <v>31</v>
      </c>
      <c r="D43" s="411"/>
      <c r="E43" s="411"/>
      <c r="F43" s="411"/>
    </row>
    <row r="44" spans="1:6" s="64" customFormat="1" ht="14.5" customHeight="1">
      <c r="A44" s="413"/>
      <c r="B44" s="413"/>
      <c r="C44" s="413" t="s">
        <v>5</v>
      </c>
      <c r="D44" s="413"/>
      <c r="E44" s="413"/>
      <c r="F44" s="413"/>
    </row>
    <row r="45" spans="1:6" s="64" customFormat="1" ht="14.5" customHeight="1">
      <c r="A45" s="389">
        <v>2011</v>
      </c>
      <c r="B45" s="390"/>
      <c r="C45" s="66">
        <f>D45+E45+F45</f>
        <v>246</v>
      </c>
      <c r="D45" s="66">
        <v>0</v>
      </c>
      <c r="E45" s="66">
        <v>92</v>
      </c>
      <c r="F45" s="66">
        <v>154</v>
      </c>
    </row>
    <row r="46" spans="1:6" s="64" customFormat="1" ht="14.5" customHeight="1">
      <c r="A46" s="391">
        <v>2013</v>
      </c>
      <c r="B46" s="392"/>
      <c r="C46" s="67">
        <v>248</v>
      </c>
      <c r="D46" s="67">
        <v>0</v>
      </c>
      <c r="E46" s="67">
        <v>102</v>
      </c>
      <c r="F46" s="67">
        <f>C46-D46-E46</f>
        <v>146</v>
      </c>
    </row>
    <row r="47" spans="1:6" s="64" customFormat="1" ht="14.5" customHeight="1">
      <c r="A47" s="389">
        <v>2015</v>
      </c>
      <c r="B47" s="390"/>
      <c r="C47" s="66">
        <f>D47+E47+F47</f>
        <v>250</v>
      </c>
      <c r="D47" s="66">
        <v>0</v>
      </c>
      <c r="E47" s="66">
        <v>109</v>
      </c>
      <c r="F47" s="66">
        <v>141</v>
      </c>
    </row>
    <row r="48" spans="1:6" s="64" customFormat="1" ht="14.5" customHeight="1">
      <c r="A48" s="391" t="s">
        <v>161</v>
      </c>
      <c r="B48" s="392"/>
      <c r="C48" s="140">
        <f t="shared" ref="C48:F49" si="5">C46-C45</f>
        <v>2</v>
      </c>
      <c r="D48" s="140">
        <f t="shared" si="5"/>
        <v>0</v>
      </c>
      <c r="E48" s="140">
        <f t="shared" si="5"/>
        <v>10</v>
      </c>
      <c r="F48" s="140">
        <f t="shared" si="5"/>
        <v>-8</v>
      </c>
    </row>
    <row r="49" spans="1:6" s="64" customFormat="1" ht="14.5" customHeight="1">
      <c r="A49" s="389" t="s">
        <v>160</v>
      </c>
      <c r="B49" s="390"/>
      <c r="C49" s="141">
        <f t="shared" si="5"/>
        <v>2</v>
      </c>
      <c r="D49" s="141">
        <f t="shared" si="5"/>
        <v>0</v>
      </c>
      <c r="E49" s="141">
        <f t="shared" si="5"/>
        <v>7</v>
      </c>
      <c r="F49" s="141">
        <f t="shared" si="5"/>
        <v>-5</v>
      </c>
    </row>
    <row r="50" spans="1:6" s="64" customFormat="1" ht="14.5" customHeight="1">
      <c r="A50" s="391" t="s">
        <v>159</v>
      </c>
      <c r="B50" s="392"/>
      <c r="C50" s="140">
        <f>C47-C45</f>
        <v>4</v>
      </c>
      <c r="D50" s="140">
        <f>D47-D45</f>
        <v>0</v>
      </c>
      <c r="E50" s="140">
        <f>E47-E45</f>
        <v>17</v>
      </c>
      <c r="F50" s="140">
        <f>F47-F45</f>
        <v>-13</v>
      </c>
    </row>
    <row r="51" spans="1:6" s="64" customFormat="1" ht="14.5" customHeight="1">
      <c r="A51" s="413"/>
      <c r="B51" s="413"/>
      <c r="C51" s="413" t="s">
        <v>121</v>
      </c>
      <c r="D51" s="413"/>
      <c r="E51" s="413"/>
      <c r="F51" s="413"/>
    </row>
    <row r="52" spans="1:6" s="64" customFormat="1" ht="14.5" customHeight="1">
      <c r="A52" s="389">
        <v>2011</v>
      </c>
      <c r="B52" s="390"/>
      <c r="C52" s="66">
        <f t="shared" ref="C52:F54" si="6">C45*100/$C45</f>
        <v>100</v>
      </c>
      <c r="D52" s="138">
        <f t="shared" si="6"/>
        <v>0</v>
      </c>
      <c r="E52" s="138">
        <f t="shared" si="6"/>
        <v>37.398373983739837</v>
      </c>
      <c r="F52" s="138">
        <f t="shared" si="6"/>
        <v>62.601626016260163</v>
      </c>
    </row>
    <row r="53" spans="1:6" s="64" customFormat="1" ht="14.5" customHeight="1">
      <c r="A53" s="391">
        <v>2013</v>
      </c>
      <c r="B53" s="392"/>
      <c r="C53" s="67">
        <f t="shared" si="6"/>
        <v>100</v>
      </c>
      <c r="D53" s="139">
        <f t="shared" si="6"/>
        <v>0</v>
      </c>
      <c r="E53" s="139">
        <f t="shared" si="6"/>
        <v>41.12903225806452</v>
      </c>
      <c r="F53" s="139">
        <f t="shared" si="6"/>
        <v>58.87096774193548</v>
      </c>
    </row>
    <row r="54" spans="1:6" s="64" customFormat="1" ht="14.5" customHeight="1">
      <c r="A54" s="389">
        <v>2015</v>
      </c>
      <c r="B54" s="390"/>
      <c r="C54" s="66">
        <f t="shared" si="6"/>
        <v>100</v>
      </c>
      <c r="D54" s="138">
        <f t="shared" si="6"/>
        <v>0</v>
      </c>
      <c r="E54" s="138">
        <f t="shared" si="6"/>
        <v>43.6</v>
      </c>
      <c r="F54" s="138">
        <f t="shared" si="6"/>
        <v>56.4</v>
      </c>
    </row>
    <row r="55" spans="1:6" s="64" customFormat="1" ht="14.5" customHeight="1">
      <c r="A55" s="387" t="s">
        <v>161</v>
      </c>
      <c r="B55" s="28" t="s">
        <v>8</v>
      </c>
      <c r="C55" s="142">
        <f>C48*100/C45</f>
        <v>0.81300813008130079</v>
      </c>
      <c r="D55" s="235" t="s">
        <v>158</v>
      </c>
      <c r="E55" s="142">
        <f>E48*100/E45</f>
        <v>10.869565217391305</v>
      </c>
      <c r="F55" s="142">
        <f>F48*100/F45</f>
        <v>-5.1948051948051948</v>
      </c>
    </row>
    <row r="56" spans="1:6" s="64" customFormat="1" ht="14.5" customHeight="1">
      <c r="A56" s="388"/>
      <c r="B56" s="29" t="s">
        <v>164</v>
      </c>
      <c r="C56" s="240" t="s">
        <v>247</v>
      </c>
      <c r="D56" s="143">
        <f>D53-D52</f>
        <v>0</v>
      </c>
      <c r="E56" s="143">
        <f>E53-E52</f>
        <v>3.7306582743246821</v>
      </c>
      <c r="F56" s="143">
        <f>F53-F52</f>
        <v>-3.7306582743246821</v>
      </c>
    </row>
    <row r="57" spans="1:6" s="64" customFormat="1" ht="14.5" customHeight="1">
      <c r="A57" s="393" t="s">
        <v>160</v>
      </c>
      <c r="B57" s="28" t="s">
        <v>8</v>
      </c>
      <c r="C57" s="142">
        <f>C49*100/C46</f>
        <v>0.80645161290322576</v>
      </c>
      <c r="D57" s="235" t="s">
        <v>158</v>
      </c>
      <c r="E57" s="142">
        <f>E49*100/E46</f>
        <v>6.8627450980392153</v>
      </c>
      <c r="F57" s="142">
        <f>F49*100/F46</f>
        <v>-3.4246575342465753</v>
      </c>
    </row>
    <row r="58" spans="1:6" s="64" customFormat="1" ht="14.5" customHeight="1">
      <c r="A58" s="394"/>
      <c r="B58" s="29" t="s">
        <v>164</v>
      </c>
      <c r="C58" s="240" t="s">
        <v>247</v>
      </c>
      <c r="D58" s="143">
        <f>D54-D53</f>
        <v>0</v>
      </c>
      <c r="E58" s="143">
        <f>E54-E53</f>
        <v>2.4709677419354819</v>
      </c>
      <c r="F58" s="143">
        <f>F54-F53</f>
        <v>-2.4709677419354819</v>
      </c>
    </row>
    <row r="59" spans="1:6" s="64" customFormat="1" ht="14.5" customHeight="1">
      <c r="A59" s="387" t="s">
        <v>159</v>
      </c>
      <c r="B59" s="28" t="s">
        <v>8</v>
      </c>
      <c r="C59" s="142">
        <f>C50*100/C45</f>
        <v>1.6260162601626016</v>
      </c>
      <c r="D59" s="235" t="s">
        <v>158</v>
      </c>
      <c r="E59" s="142">
        <f>E50*100/E45</f>
        <v>18.478260869565219</v>
      </c>
      <c r="F59" s="142">
        <f>F50*100/F45</f>
        <v>-8.4415584415584419</v>
      </c>
    </row>
    <row r="60" spans="1:6" s="64" customFormat="1" ht="14.5" customHeight="1">
      <c r="A60" s="388"/>
      <c r="B60" s="29" t="s">
        <v>164</v>
      </c>
      <c r="C60" s="240" t="s">
        <v>247</v>
      </c>
      <c r="D60" s="143">
        <f>D54-D52</f>
        <v>0</v>
      </c>
      <c r="E60" s="143">
        <f>E54-E52</f>
        <v>6.201626016260164</v>
      </c>
      <c r="F60" s="143">
        <f>F54-F52</f>
        <v>-6.201626016260164</v>
      </c>
    </row>
    <row r="61" spans="1:6" s="64" customFormat="1" ht="14.5" customHeight="1">
      <c r="A61" s="338" t="s">
        <v>305</v>
      </c>
      <c r="B61" s="338"/>
      <c r="C61" s="338"/>
      <c r="D61" s="338"/>
      <c r="E61" s="338"/>
      <c r="F61" s="338"/>
    </row>
    <row r="62" spans="1:6" s="64" customFormat="1" ht="14.5" customHeight="1">
      <c r="A62" s="370"/>
      <c r="B62" s="370"/>
      <c r="C62" s="370"/>
      <c r="D62" s="370"/>
      <c r="E62" s="370"/>
      <c r="F62" s="370"/>
    </row>
    <row r="63" spans="1:6" s="64" customFormat="1" ht="14.5" customHeight="1"/>
    <row r="64" spans="1:6" ht="14.5" customHeight="1"/>
    <row r="65" ht="14.5" customHeight="1"/>
    <row r="66" ht="14.5" customHeight="1"/>
  </sheetData>
  <mergeCells count="58">
    <mergeCell ref="A5:B6"/>
    <mergeCell ref="C5:C6"/>
    <mergeCell ref="D5:F5"/>
    <mergeCell ref="A13:B13"/>
    <mergeCell ref="A7:B7"/>
    <mergeCell ref="C7:F7"/>
    <mergeCell ref="A8:B8"/>
    <mergeCell ref="C8:F8"/>
    <mergeCell ref="A14:B14"/>
    <mergeCell ref="A16:B16"/>
    <mergeCell ref="A17:B17"/>
    <mergeCell ref="A9:B9"/>
    <mergeCell ref="A10:B10"/>
    <mergeCell ref="A11:B11"/>
    <mergeCell ref="A12:B12"/>
    <mergeCell ref="A15:B15"/>
    <mergeCell ref="C15:F15"/>
    <mergeCell ref="A18:B18"/>
    <mergeCell ref="A19:A20"/>
    <mergeCell ref="A21:A22"/>
    <mergeCell ref="A23:A24"/>
    <mergeCell ref="A25:B25"/>
    <mergeCell ref="C25:F25"/>
    <mergeCell ref="A27:B27"/>
    <mergeCell ref="A28:B28"/>
    <mergeCell ref="A29:B29"/>
    <mergeCell ref="A30:B30"/>
    <mergeCell ref="A26:B26"/>
    <mergeCell ref="C26:F26"/>
    <mergeCell ref="A31:B31"/>
    <mergeCell ref="A32:B32"/>
    <mergeCell ref="A34:B34"/>
    <mergeCell ref="A35:B35"/>
    <mergeCell ref="A33:B33"/>
    <mergeCell ref="C33:F33"/>
    <mergeCell ref="A36:B36"/>
    <mergeCell ref="A37:A38"/>
    <mergeCell ref="A39:A40"/>
    <mergeCell ref="A41:A42"/>
    <mergeCell ref="A43:B43"/>
    <mergeCell ref="C43:F43"/>
    <mergeCell ref="C44:F44"/>
    <mergeCell ref="A49:B49"/>
    <mergeCell ref="A50:B50"/>
    <mergeCell ref="A52:B52"/>
    <mergeCell ref="A53:B53"/>
    <mergeCell ref="A51:B51"/>
    <mergeCell ref="C51:F51"/>
    <mergeCell ref="A45:B45"/>
    <mergeCell ref="A46:B46"/>
    <mergeCell ref="A47:B47"/>
    <mergeCell ref="A48:B48"/>
    <mergeCell ref="A44:B44"/>
    <mergeCell ref="A61:F62"/>
    <mergeCell ref="A54:B54"/>
    <mergeCell ref="A55:A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selection activeCell="C60" sqref="C60"/>
    </sheetView>
  </sheetViews>
  <sheetFormatPr baseColWidth="10" defaultColWidth="10.81640625" defaultRowHeight="11.5"/>
  <cols>
    <col min="1" max="1" width="14.54296875" style="2" customWidth="1"/>
    <col min="2" max="2" width="16.54296875" style="2" customWidth="1"/>
    <col min="3" max="6" width="18.54296875" style="2" customWidth="1"/>
    <col min="7" max="13" width="12.54296875" style="2" customWidth="1"/>
    <col min="14" max="16384" width="10.81640625" style="2"/>
  </cols>
  <sheetData>
    <row r="1" spans="1:6" s="40" customFormat="1" ht="20.149999999999999" customHeight="1">
      <c r="A1" s="35" t="s">
        <v>0</v>
      </c>
    </row>
    <row r="2" spans="1:6" ht="14.5" customHeight="1">
      <c r="A2" s="126"/>
    </row>
    <row r="3" spans="1:6" s="4" customFormat="1" ht="14.5" customHeight="1">
      <c r="A3" s="54" t="s">
        <v>223</v>
      </c>
    </row>
    <row r="4" spans="1:6" ht="14.5" customHeight="1">
      <c r="A4" s="127"/>
    </row>
    <row r="5" spans="1:6" s="42" customFormat="1" ht="14.5" customHeight="1">
      <c r="A5" s="420" t="s">
        <v>57</v>
      </c>
      <c r="B5" s="421"/>
      <c r="C5" s="422" t="s">
        <v>2</v>
      </c>
      <c r="D5" s="380" t="s">
        <v>51</v>
      </c>
      <c r="E5" s="380"/>
      <c r="F5" s="380"/>
    </row>
    <row r="6" spans="1:6" s="64" customFormat="1" ht="51" customHeight="1">
      <c r="A6" s="427"/>
      <c r="B6" s="428"/>
      <c r="C6" s="429"/>
      <c r="D6" s="160" t="s">
        <v>67</v>
      </c>
      <c r="E6" s="160" t="s">
        <v>65</v>
      </c>
      <c r="F6" s="160" t="s">
        <v>66</v>
      </c>
    </row>
    <row r="7" spans="1:6" s="64" customFormat="1" ht="14.5" customHeight="1">
      <c r="A7" s="411"/>
      <c r="B7" s="411"/>
      <c r="C7" s="411" t="s">
        <v>10</v>
      </c>
      <c r="D7" s="411"/>
      <c r="E7" s="411"/>
      <c r="F7" s="411"/>
    </row>
    <row r="8" spans="1:6" s="64" customFormat="1" ht="14.5" customHeight="1">
      <c r="A8" s="413"/>
      <c r="B8" s="413"/>
      <c r="C8" s="413" t="s">
        <v>5</v>
      </c>
      <c r="D8" s="413"/>
      <c r="E8" s="413"/>
      <c r="F8" s="413"/>
    </row>
    <row r="9" spans="1:6" s="64" customFormat="1" ht="14.5" customHeight="1">
      <c r="A9" s="389">
        <v>2011</v>
      </c>
      <c r="B9" s="390"/>
      <c r="C9" s="66">
        <f>C27+C45</f>
        <v>2237</v>
      </c>
      <c r="D9" s="176">
        <v>28</v>
      </c>
      <c r="E9" s="176">
        <v>778</v>
      </c>
      <c r="F9" s="176">
        <v>1431</v>
      </c>
    </row>
    <row r="10" spans="1:6" s="64" customFormat="1" ht="14.5" customHeight="1">
      <c r="A10" s="391">
        <v>2013</v>
      </c>
      <c r="B10" s="392"/>
      <c r="C10" s="67">
        <f>C28+C46</f>
        <v>2312</v>
      </c>
      <c r="D10" s="67">
        <f>D28+D46</f>
        <v>20</v>
      </c>
      <c r="E10" s="67">
        <f>E28+E46</f>
        <v>909</v>
      </c>
      <c r="F10" s="67">
        <f>F28+F46</f>
        <v>1383</v>
      </c>
    </row>
    <row r="11" spans="1:6" s="64" customFormat="1" ht="14.5" customHeight="1">
      <c r="A11" s="389">
        <v>2015</v>
      </c>
      <c r="B11" s="390"/>
      <c r="C11" s="66">
        <f>C29+C47</f>
        <v>2424</v>
      </c>
      <c r="D11" s="66">
        <v>15</v>
      </c>
      <c r="E11" s="66">
        <v>956</v>
      </c>
      <c r="F11" s="66">
        <v>1453</v>
      </c>
    </row>
    <row r="12" spans="1:6" s="64" customFormat="1" ht="14.5" customHeight="1">
      <c r="A12" s="391" t="s">
        <v>161</v>
      </c>
      <c r="B12" s="392"/>
      <c r="C12" s="140">
        <f t="shared" ref="C12:F13" si="0">C10-C9</f>
        <v>75</v>
      </c>
      <c r="D12" s="140">
        <f t="shared" si="0"/>
        <v>-8</v>
      </c>
      <c r="E12" s="140">
        <f t="shared" si="0"/>
        <v>131</v>
      </c>
      <c r="F12" s="140">
        <f t="shared" si="0"/>
        <v>-48</v>
      </c>
    </row>
    <row r="13" spans="1:6" s="64" customFormat="1" ht="14.5" customHeight="1">
      <c r="A13" s="389" t="s">
        <v>160</v>
      </c>
      <c r="B13" s="390"/>
      <c r="C13" s="141">
        <f t="shared" si="0"/>
        <v>112</v>
      </c>
      <c r="D13" s="141">
        <f t="shared" si="0"/>
        <v>-5</v>
      </c>
      <c r="E13" s="141">
        <f t="shared" si="0"/>
        <v>47</v>
      </c>
      <c r="F13" s="141">
        <f t="shared" si="0"/>
        <v>70</v>
      </c>
    </row>
    <row r="14" spans="1:6" s="64" customFormat="1" ht="14.5" customHeight="1">
      <c r="A14" s="391" t="s">
        <v>159</v>
      </c>
      <c r="B14" s="392"/>
      <c r="C14" s="140">
        <f>C11-C9</f>
        <v>187</v>
      </c>
      <c r="D14" s="140">
        <f>D11-D9</f>
        <v>-13</v>
      </c>
      <c r="E14" s="140">
        <f>E11-E9</f>
        <v>178</v>
      </c>
      <c r="F14" s="140">
        <f>F11-F9</f>
        <v>22</v>
      </c>
    </row>
    <row r="15" spans="1:6" s="64" customFormat="1" ht="14.5" customHeight="1">
      <c r="A15" s="413"/>
      <c r="B15" s="413"/>
      <c r="C15" s="413" t="s">
        <v>121</v>
      </c>
      <c r="D15" s="413"/>
      <c r="E15" s="413"/>
      <c r="F15" s="413"/>
    </row>
    <row r="16" spans="1:6" s="64" customFormat="1" ht="14.5" customHeight="1">
      <c r="A16" s="389">
        <v>2011</v>
      </c>
      <c r="B16" s="390"/>
      <c r="C16" s="66">
        <f t="shared" ref="C16:F18" si="1">C9*100/$C9</f>
        <v>100</v>
      </c>
      <c r="D16" s="138">
        <f>D9*100/$C9</f>
        <v>1.2516763522574876</v>
      </c>
      <c r="E16" s="138">
        <f t="shared" si="1"/>
        <v>34.778721502011621</v>
      </c>
      <c r="F16" s="138">
        <f t="shared" si="1"/>
        <v>63.969602145730889</v>
      </c>
    </row>
    <row r="17" spans="1:6" s="64" customFormat="1" ht="14.5" customHeight="1">
      <c r="A17" s="391">
        <v>2013</v>
      </c>
      <c r="B17" s="392"/>
      <c r="C17" s="67">
        <f t="shared" si="1"/>
        <v>100</v>
      </c>
      <c r="D17" s="139">
        <f>D10*100/$C10</f>
        <v>0.86505190311418689</v>
      </c>
      <c r="E17" s="139">
        <f t="shared" si="1"/>
        <v>39.316608996539792</v>
      </c>
      <c r="F17" s="139">
        <f t="shared" si="1"/>
        <v>59.818339100346023</v>
      </c>
    </row>
    <row r="18" spans="1:6" s="64" customFormat="1" ht="14.5" customHeight="1">
      <c r="A18" s="389">
        <v>2015</v>
      </c>
      <c r="B18" s="390"/>
      <c r="C18" s="66">
        <f t="shared" si="1"/>
        <v>100</v>
      </c>
      <c r="D18" s="138">
        <f t="shared" si="1"/>
        <v>0.61881188118811881</v>
      </c>
      <c r="E18" s="138">
        <f t="shared" si="1"/>
        <v>39.438943894389439</v>
      </c>
      <c r="F18" s="138">
        <f t="shared" si="1"/>
        <v>59.942244224422446</v>
      </c>
    </row>
    <row r="19" spans="1:6" s="64" customFormat="1" ht="14.5" customHeight="1">
      <c r="A19" s="387" t="s">
        <v>161</v>
      </c>
      <c r="B19" s="28" t="s">
        <v>8</v>
      </c>
      <c r="C19" s="142">
        <f>C12*100/C9</f>
        <v>3.3527045149754136</v>
      </c>
      <c r="D19" s="142">
        <f>D12*100/D9</f>
        <v>-28.571428571428573</v>
      </c>
      <c r="E19" s="142">
        <f>E12*100/E9</f>
        <v>16.838046272493575</v>
      </c>
      <c r="F19" s="142">
        <f>F12*100/F9</f>
        <v>-3.3542976939203353</v>
      </c>
    </row>
    <row r="20" spans="1:6" s="64" customFormat="1" ht="14.5" customHeight="1">
      <c r="A20" s="388"/>
      <c r="B20" s="29" t="s">
        <v>164</v>
      </c>
      <c r="C20" s="240" t="s">
        <v>247</v>
      </c>
      <c r="D20" s="143">
        <f>D16-D15</f>
        <v>1.2516763522574876</v>
      </c>
      <c r="E20" s="143">
        <f>E16-E15</f>
        <v>34.778721502011621</v>
      </c>
      <c r="F20" s="143">
        <f>F16-F15</f>
        <v>63.969602145730889</v>
      </c>
    </row>
    <row r="21" spans="1:6" s="64" customFormat="1" ht="14.5" customHeight="1">
      <c r="A21" s="393" t="s">
        <v>160</v>
      </c>
      <c r="B21" s="28" t="s">
        <v>8</v>
      </c>
      <c r="C21" s="142">
        <f>C13*100/C10</f>
        <v>4.844290657439446</v>
      </c>
      <c r="D21" s="142">
        <f>D13*100/D10</f>
        <v>-25</v>
      </c>
      <c r="E21" s="142">
        <f>E13*100/E10</f>
        <v>5.1705170517051702</v>
      </c>
      <c r="F21" s="142">
        <f>F13*100/F10</f>
        <v>5.0614605929139556</v>
      </c>
    </row>
    <row r="22" spans="1:6" s="64" customFormat="1" ht="14.5" customHeight="1">
      <c r="A22" s="394"/>
      <c r="B22" s="29" t="s">
        <v>164</v>
      </c>
      <c r="C22" s="240" t="s">
        <v>247</v>
      </c>
      <c r="D22" s="143">
        <f>D18-D17</f>
        <v>-0.24624002192606809</v>
      </c>
      <c r="E22" s="143">
        <f>E18-E17</f>
        <v>0.12233489784964746</v>
      </c>
      <c r="F22" s="143">
        <f>F18-F17</f>
        <v>0.12390512407642262</v>
      </c>
    </row>
    <row r="23" spans="1:6" s="64" customFormat="1" ht="14.5" customHeight="1">
      <c r="A23" s="387" t="s">
        <v>159</v>
      </c>
      <c r="B23" s="28" t="s">
        <v>8</v>
      </c>
      <c r="C23" s="142">
        <f>C14*100/C9</f>
        <v>8.3594099240053641</v>
      </c>
      <c r="D23" s="142">
        <f>D15*100/D12</f>
        <v>0</v>
      </c>
      <c r="E23" s="142">
        <f>E15*100/E12</f>
        <v>0</v>
      </c>
      <c r="F23" s="142">
        <f>F15*100/F12</f>
        <v>0</v>
      </c>
    </row>
    <row r="24" spans="1:6" s="64" customFormat="1" ht="14.5" customHeight="1">
      <c r="A24" s="388"/>
      <c r="B24" s="29" t="s">
        <v>164</v>
      </c>
      <c r="C24" s="240" t="s">
        <v>247</v>
      </c>
      <c r="D24" s="177">
        <f>D20-D19</f>
        <v>29.82310492368606</v>
      </c>
      <c r="E24" s="143">
        <f>E20-E19</f>
        <v>17.940675229518046</v>
      </c>
      <c r="F24" s="143">
        <f>F20-F19</f>
        <v>67.323899839651219</v>
      </c>
    </row>
    <row r="25" spans="1:6" s="64" customFormat="1" ht="14.5" customHeight="1">
      <c r="A25" s="411"/>
      <c r="B25" s="411"/>
      <c r="C25" s="411" t="s">
        <v>30</v>
      </c>
      <c r="D25" s="411"/>
      <c r="E25" s="411"/>
      <c r="F25" s="411"/>
    </row>
    <row r="26" spans="1:6" s="64" customFormat="1" ht="14.5" customHeight="1">
      <c r="A26" s="413"/>
      <c r="B26" s="413"/>
      <c r="C26" s="413" t="s">
        <v>5</v>
      </c>
      <c r="D26" s="413"/>
      <c r="E26" s="413"/>
      <c r="F26" s="413"/>
    </row>
    <row r="27" spans="1:6" s="64" customFormat="1" ht="14.5" customHeight="1">
      <c r="A27" s="389">
        <v>2011</v>
      </c>
      <c r="B27" s="390"/>
      <c r="C27" s="66">
        <v>1553</v>
      </c>
      <c r="D27" s="176">
        <f>'Tab. 1.19-4'!C10</f>
        <v>25</v>
      </c>
      <c r="E27" s="176">
        <f>'Tab. 1.19-4'!D10</f>
        <v>544</v>
      </c>
      <c r="F27" s="176">
        <f>'Tab. 1.19-4'!E10</f>
        <v>984</v>
      </c>
    </row>
    <row r="28" spans="1:6" s="64" customFormat="1" ht="14.5" customHeight="1">
      <c r="A28" s="391">
        <v>2013</v>
      </c>
      <c r="B28" s="392"/>
      <c r="C28" s="67">
        <v>1612</v>
      </c>
      <c r="D28" s="67">
        <v>18</v>
      </c>
      <c r="E28" s="67">
        <v>627</v>
      </c>
      <c r="F28" s="67">
        <f>C28-D28-E28</f>
        <v>967</v>
      </c>
    </row>
    <row r="29" spans="1:6" s="64" customFormat="1" ht="14.5" customHeight="1">
      <c r="A29" s="389">
        <v>2015</v>
      </c>
      <c r="B29" s="390"/>
      <c r="C29" s="66">
        <f>D29+E29+F29</f>
        <v>1726</v>
      </c>
      <c r="D29" s="66">
        <v>15</v>
      </c>
      <c r="E29" s="66">
        <v>660</v>
      </c>
      <c r="F29" s="66">
        <v>1051</v>
      </c>
    </row>
    <row r="30" spans="1:6" s="64" customFormat="1" ht="14.5" customHeight="1">
      <c r="A30" s="391" t="s">
        <v>161</v>
      </c>
      <c r="B30" s="392"/>
      <c r="C30" s="140">
        <f t="shared" ref="C30:F31" si="2">C28-C27</f>
        <v>59</v>
      </c>
      <c r="D30" s="140">
        <f t="shared" si="2"/>
        <v>-7</v>
      </c>
      <c r="E30" s="140">
        <f t="shared" si="2"/>
        <v>83</v>
      </c>
      <c r="F30" s="140">
        <f t="shared" si="2"/>
        <v>-17</v>
      </c>
    </row>
    <row r="31" spans="1:6" s="64" customFormat="1" ht="14.5" customHeight="1">
      <c r="A31" s="389" t="s">
        <v>160</v>
      </c>
      <c r="B31" s="390"/>
      <c r="C31" s="141">
        <f t="shared" si="2"/>
        <v>114</v>
      </c>
      <c r="D31" s="141">
        <f t="shared" si="2"/>
        <v>-3</v>
      </c>
      <c r="E31" s="141">
        <f t="shared" si="2"/>
        <v>33</v>
      </c>
      <c r="F31" s="141">
        <f t="shared" si="2"/>
        <v>84</v>
      </c>
    </row>
    <row r="32" spans="1:6" s="64" customFormat="1" ht="14.5" customHeight="1">
      <c r="A32" s="391" t="s">
        <v>159</v>
      </c>
      <c r="B32" s="392"/>
      <c r="C32" s="140">
        <f>C29-C27</f>
        <v>173</v>
      </c>
      <c r="D32" s="140">
        <f>D30-D29</f>
        <v>-22</v>
      </c>
      <c r="E32" s="140">
        <f>E30-E29</f>
        <v>-577</v>
      </c>
      <c r="F32" s="140">
        <f>F30-F29</f>
        <v>-1068</v>
      </c>
    </row>
    <row r="33" spans="1:6" s="64" customFormat="1" ht="14.5" customHeight="1">
      <c r="A33" s="413"/>
      <c r="B33" s="413"/>
      <c r="C33" s="413" t="s">
        <v>121</v>
      </c>
      <c r="D33" s="413"/>
      <c r="E33" s="413"/>
      <c r="F33" s="413"/>
    </row>
    <row r="34" spans="1:6" s="64" customFormat="1" ht="14.5" customHeight="1">
      <c r="A34" s="389">
        <v>2011</v>
      </c>
      <c r="B34" s="390"/>
      <c r="C34" s="66">
        <f t="shared" ref="C34:F36" si="3">C27*100/$C27</f>
        <v>100</v>
      </c>
      <c r="D34" s="138">
        <f>D27*100/$C27</f>
        <v>1.6097875080489374</v>
      </c>
      <c r="E34" s="138">
        <f t="shared" si="3"/>
        <v>35.028976175144884</v>
      </c>
      <c r="F34" s="138">
        <f t="shared" si="3"/>
        <v>63.361236316806185</v>
      </c>
    </row>
    <row r="35" spans="1:6" s="64" customFormat="1" ht="14.5" customHeight="1">
      <c r="A35" s="391">
        <v>2013</v>
      </c>
      <c r="B35" s="392"/>
      <c r="C35" s="67">
        <f t="shared" si="3"/>
        <v>100</v>
      </c>
      <c r="D35" s="139">
        <f t="shared" si="3"/>
        <v>1.1166253101736974</v>
      </c>
      <c r="E35" s="139">
        <f t="shared" si="3"/>
        <v>38.895781637717121</v>
      </c>
      <c r="F35" s="139">
        <f t="shared" si="3"/>
        <v>59.987593052109183</v>
      </c>
    </row>
    <row r="36" spans="1:6" s="64" customFormat="1" ht="14.5" customHeight="1">
      <c r="A36" s="389">
        <v>2015</v>
      </c>
      <c r="B36" s="390"/>
      <c r="C36" s="66">
        <f t="shared" si="3"/>
        <v>100</v>
      </c>
      <c r="D36" s="138">
        <f t="shared" si="3"/>
        <v>0.86906141367323286</v>
      </c>
      <c r="E36" s="138">
        <f t="shared" si="3"/>
        <v>38.238702201622246</v>
      </c>
      <c r="F36" s="138">
        <f t="shared" si="3"/>
        <v>60.892236384704518</v>
      </c>
    </row>
    <row r="37" spans="1:6" s="64" customFormat="1" ht="14.5" customHeight="1">
      <c r="A37" s="387" t="s">
        <v>161</v>
      </c>
      <c r="B37" s="28" t="s">
        <v>8</v>
      </c>
      <c r="C37" s="142">
        <f>C30*100/C27</f>
        <v>3.7990985189954927</v>
      </c>
      <c r="D37" s="142">
        <f>D30*100/D27</f>
        <v>-28</v>
      </c>
      <c r="E37" s="142">
        <f>E30*100/E27</f>
        <v>15.257352941176471</v>
      </c>
      <c r="F37" s="142">
        <f>F30*100/F27</f>
        <v>-1.7276422764227641</v>
      </c>
    </row>
    <row r="38" spans="1:6" s="64" customFormat="1" ht="14.5" customHeight="1">
      <c r="A38" s="388"/>
      <c r="B38" s="29" t="s">
        <v>164</v>
      </c>
      <c r="C38" s="240" t="s">
        <v>247</v>
      </c>
      <c r="D38" s="143">
        <f>D34-D33</f>
        <v>1.6097875080489374</v>
      </c>
      <c r="E38" s="143">
        <f>E34-E33</f>
        <v>35.028976175144884</v>
      </c>
      <c r="F38" s="143">
        <f>F34-F33</f>
        <v>63.361236316806185</v>
      </c>
    </row>
    <row r="39" spans="1:6" s="64" customFormat="1" ht="14.5" customHeight="1">
      <c r="A39" s="393" t="s">
        <v>160</v>
      </c>
      <c r="B39" s="28" t="s">
        <v>8</v>
      </c>
      <c r="C39" s="142">
        <f>C31*100/C28</f>
        <v>7.0719602977667497</v>
      </c>
      <c r="D39" s="142">
        <f>D31*100/D28</f>
        <v>-16.666666666666668</v>
      </c>
      <c r="E39" s="142">
        <f>E31*100/E28</f>
        <v>5.2631578947368425</v>
      </c>
      <c r="F39" s="142">
        <f>F31*100/F28</f>
        <v>8.6866597724922432</v>
      </c>
    </row>
    <row r="40" spans="1:6" s="64" customFormat="1" ht="14.5" customHeight="1">
      <c r="A40" s="394"/>
      <c r="B40" s="29" t="s">
        <v>164</v>
      </c>
      <c r="C40" s="240" t="s">
        <v>247</v>
      </c>
      <c r="D40" s="143">
        <f>D36-D35</f>
        <v>-0.24756389650046451</v>
      </c>
      <c r="E40" s="143">
        <f>E36-E35</f>
        <v>-0.65707943609487529</v>
      </c>
      <c r="F40" s="143">
        <f>F36-F35</f>
        <v>0.90464333259533447</v>
      </c>
    </row>
    <row r="41" spans="1:6" s="64" customFormat="1" ht="14.5" customHeight="1">
      <c r="A41" s="387" t="s">
        <v>159</v>
      </c>
      <c r="B41" s="28" t="s">
        <v>8</v>
      </c>
      <c r="C41" s="142">
        <f>C32*100/C27</f>
        <v>11.139729555698647</v>
      </c>
      <c r="D41" s="142">
        <f>D33*100/D30</f>
        <v>0</v>
      </c>
      <c r="E41" s="142">
        <f>E33*100/E30</f>
        <v>0</v>
      </c>
      <c r="F41" s="142">
        <f>F33*100/F30</f>
        <v>0</v>
      </c>
    </row>
    <row r="42" spans="1:6" s="64" customFormat="1" ht="14.5" customHeight="1">
      <c r="A42" s="388"/>
      <c r="B42" s="29" t="s">
        <v>164</v>
      </c>
      <c r="C42" s="240" t="s">
        <v>247</v>
      </c>
      <c r="D42" s="177">
        <f>D38-D37</f>
        <v>29.609787508048939</v>
      </c>
      <c r="E42" s="143">
        <f>E38-E37</f>
        <v>19.771623233968413</v>
      </c>
      <c r="F42" s="143">
        <f>F38-F37</f>
        <v>65.088878593228955</v>
      </c>
    </row>
    <row r="43" spans="1:6" s="64" customFormat="1" ht="14.5" customHeight="1">
      <c r="A43" s="411"/>
      <c r="B43" s="411"/>
      <c r="C43" s="411" t="s">
        <v>31</v>
      </c>
      <c r="D43" s="411"/>
      <c r="E43" s="411"/>
      <c r="F43" s="411"/>
    </row>
    <row r="44" spans="1:6" s="64" customFormat="1" ht="14.5" customHeight="1">
      <c r="A44" s="413"/>
      <c r="B44" s="413"/>
      <c r="C44" s="413" t="s">
        <v>5</v>
      </c>
      <c r="D44" s="413"/>
      <c r="E44" s="413"/>
      <c r="F44" s="413"/>
    </row>
    <row r="45" spans="1:6" s="64" customFormat="1" ht="14.5" customHeight="1">
      <c r="A45" s="389">
        <v>2011</v>
      </c>
      <c r="B45" s="390"/>
      <c r="C45" s="176">
        <v>684</v>
      </c>
      <c r="D45" s="176">
        <f>'Tab. 1.19-4'!C21</f>
        <v>3</v>
      </c>
      <c r="E45" s="176">
        <f>'Tab. 1.19-4'!D21</f>
        <v>234</v>
      </c>
      <c r="F45" s="176">
        <f>'Tab. 1.19-4'!E21</f>
        <v>457</v>
      </c>
    </row>
    <row r="46" spans="1:6" s="64" customFormat="1" ht="14.5" customHeight="1">
      <c r="A46" s="391">
        <v>2013</v>
      </c>
      <c r="B46" s="392"/>
      <c r="C46" s="67">
        <v>700</v>
      </c>
      <c r="D46" s="67">
        <v>2</v>
      </c>
      <c r="E46" s="67">
        <v>282</v>
      </c>
      <c r="F46" s="67">
        <f>C46-D46-E46</f>
        <v>416</v>
      </c>
    </row>
    <row r="47" spans="1:6" s="64" customFormat="1" ht="14.5" customHeight="1">
      <c r="A47" s="389">
        <v>2015</v>
      </c>
      <c r="B47" s="390"/>
      <c r="C47" s="66">
        <f>D47+E47+F47</f>
        <v>698</v>
      </c>
      <c r="D47" s="66">
        <v>0</v>
      </c>
      <c r="E47" s="66">
        <v>296</v>
      </c>
      <c r="F47" s="66">
        <v>402</v>
      </c>
    </row>
    <row r="48" spans="1:6" s="64" customFormat="1" ht="14.5" customHeight="1">
      <c r="A48" s="391" t="s">
        <v>161</v>
      </c>
      <c r="B48" s="392"/>
      <c r="C48" s="140">
        <f t="shared" ref="C48:F49" si="4">C46-C45</f>
        <v>16</v>
      </c>
      <c r="D48" s="140">
        <f t="shared" si="4"/>
        <v>-1</v>
      </c>
      <c r="E48" s="140">
        <f t="shared" si="4"/>
        <v>48</v>
      </c>
      <c r="F48" s="140">
        <f t="shared" si="4"/>
        <v>-41</v>
      </c>
    </row>
    <row r="49" spans="1:6" s="64" customFormat="1" ht="14.5" customHeight="1">
      <c r="A49" s="389" t="s">
        <v>160</v>
      </c>
      <c r="B49" s="390"/>
      <c r="C49" s="141">
        <f t="shared" si="4"/>
        <v>-2</v>
      </c>
      <c r="D49" s="141">
        <f t="shared" si="4"/>
        <v>-2</v>
      </c>
      <c r="E49" s="141">
        <f t="shared" si="4"/>
        <v>14</v>
      </c>
      <c r="F49" s="141">
        <f t="shared" si="4"/>
        <v>-14</v>
      </c>
    </row>
    <row r="50" spans="1:6" s="64" customFormat="1" ht="14.5" customHeight="1">
      <c r="A50" s="391" t="s">
        <v>159</v>
      </c>
      <c r="B50" s="392"/>
      <c r="C50" s="140">
        <f>C47-C45</f>
        <v>14</v>
      </c>
      <c r="D50" s="140">
        <f>D47-D45</f>
        <v>-3</v>
      </c>
      <c r="E50" s="140">
        <f>E47-E45</f>
        <v>62</v>
      </c>
      <c r="F50" s="140">
        <f>F47-F45</f>
        <v>-55</v>
      </c>
    </row>
    <row r="51" spans="1:6" s="64" customFormat="1" ht="14.5" customHeight="1">
      <c r="A51" s="413"/>
      <c r="B51" s="413"/>
      <c r="C51" s="413" t="s">
        <v>121</v>
      </c>
      <c r="D51" s="413"/>
      <c r="E51" s="413"/>
      <c r="F51" s="413"/>
    </row>
    <row r="52" spans="1:6" s="64" customFormat="1" ht="14.5" customHeight="1">
      <c r="A52" s="389">
        <v>2011</v>
      </c>
      <c r="B52" s="390"/>
      <c r="C52" s="66">
        <f t="shared" ref="C52:F54" si="5">C45*100/$C45</f>
        <v>100</v>
      </c>
      <c r="D52" s="138">
        <f t="shared" si="5"/>
        <v>0.43859649122807015</v>
      </c>
      <c r="E52" s="138">
        <f t="shared" si="5"/>
        <v>34.210526315789473</v>
      </c>
      <c r="F52" s="138">
        <f t="shared" si="5"/>
        <v>66.812865497076018</v>
      </c>
    </row>
    <row r="53" spans="1:6" s="64" customFormat="1" ht="14.5" customHeight="1">
      <c r="A53" s="391">
        <v>2013</v>
      </c>
      <c r="B53" s="392"/>
      <c r="C53" s="67">
        <f t="shared" si="5"/>
        <v>100</v>
      </c>
      <c r="D53" s="139">
        <f t="shared" si="5"/>
        <v>0.2857142857142857</v>
      </c>
      <c r="E53" s="139">
        <f t="shared" si="5"/>
        <v>40.285714285714285</v>
      </c>
      <c r="F53" s="139">
        <f t="shared" si="5"/>
        <v>59.428571428571431</v>
      </c>
    </row>
    <row r="54" spans="1:6" s="64" customFormat="1" ht="14.5" customHeight="1">
      <c r="A54" s="389">
        <v>2015</v>
      </c>
      <c r="B54" s="390"/>
      <c r="C54" s="66">
        <f t="shared" si="5"/>
        <v>100</v>
      </c>
      <c r="D54" s="138">
        <f t="shared" si="5"/>
        <v>0</v>
      </c>
      <c r="E54" s="138">
        <f t="shared" si="5"/>
        <v>42.406876790830943</v>
      </c>
      <c r="F54" s="138">
        <f t="shared" si="5"/>
        <v>57.593123209169057</v>
      </c>
    </row>
    <row r="55" spans="1:6" s="64" customFormat="1" ht="14.5" customHeight="1">
      <c r="A55" s="387" t="s">
        <v>161</v>
      </c>
      <c r="B55" s="28" t="s">
        <v>8</v>
      </c>
      <c r="C55" s="142">
        <f>C48*100/C45</f>
        <v>2.3391812865497075</v>
      </c>
      <c r="D55" s="142">
        <f>D48*100/D45</f>
        <v>-33.333333333333336</v>
      </c>
      <c r="E55" s="142">
        <f>E48*100/E45</f>
        <v>20.512820512820515</v>
      </c>
      <c r="F55" s="142">
        <f>F48*100/F45</f>
        <v>-8.9715536105032818</v>
      </c>
    </row>
    <row r="56" spans="1:6" s="64" customFormat="1" ht="14.5" customHeight="1">
      <c r="A56" s="388"/>
      <c r="B56" s="29" t="s">
        <v>164</v>
      </c>
      <c r="C56" s="240" t="s">
        <v>247</v>
      </c>
      <c r="D56" s="143">
        <f>D52-D51</f>
        <v>0.43859649122807015</v>
      </c>
      <c r="E56" s="143">
        <f>E52-E51</f>
        <v>34.210526315789473</v>
      </c>
      <c r="F56" s="143">
        <f>F52-F51</f>
        <v>66.812865497076018</v>
      </c>
    </row>
    <row r="57" spans="1:6" s="64" customFormat="1" ht="14.5" customHeight="1">
      <c r="A57" s="393" t="s">
        <v>160</v>
      </c>
      <c r="B57" s="28" t="s">
        <v>8</v>
      </c>
      <c r="C57" s="142">
        <f>C49*100/C46</f>
        <v>-0.2857142857142857</v>
      </c>
      <c r="D57" s="142">
        <f>D49*100/D46</f>
        <v>-100</v>
      </c>
      <c r="E57" s="142">
        <f>E49*100/E46</f>
        <v>4.9645390070921982</v>
      </c>
      <c r="F57" s="142">
        <f>F49*100/F46</f>
        <v>-3.3653846153846154</v>
      </c>
    </row>
    <row r="58" spans="1:6" s="64" customFormat="1" ht="14.5" customHeight="1">
      <c r="A58" s="394"/>
      <c r="B58" s="29" t="s">
        <v>164</v>
      </c>
      <c r="C58" s="240" t="s">
        <v>247</v>
      </c>
      <c r="D58" s="143">
        <f>D54-D53</f>
        <v>-0.2857142857142857</v>
      </c>
      <c r="E58" s="143">
        <f>E54-E53</f>
        <v>2.1211625051166578</v>
      </c>
      <c r="F58" s="143">
        <f>F54-F53</f>
        <v>-1.8354482194023731</v>
      </c>
    </row>
    <row r="59" spans="1:6" s="64" customFormat="1" ht="14.5" customHeight="1">
      <c r="A59" s="387" t="s">
        <v>159</v>
      </c>
      <c r="B59" s="28" t="s">
        <v>8</v>
      </c>
      <c r="C59" s="142">
        <f>C50*100/C45</f>
        <v>2.0467836257309941</v>
      </c>
      <c r="D59" s="142">
        <f>D51*100/D48</f>
        <v>0</v>
      </c>
      <c r="E59" s="142">
        <f>E51*100/E48</f>
        <v>0</v>
      </c>
      <c r="F59" s="142">
        <f>F51*100/F48</f>
        <v>0</v>
      </c>
    </row>
    <row r="60" spans="1:6" s="64" customFormat="1" ht="14.5" customHeight="1">
      <c r="A60" s="388"/>
      <c r="B60" s="29" t="s">
        <v>164</v>
      </c>
      <c r="C60" s="240" t="s">
        <v>247</v>
      </c>
      <c r="D60" s="177">
        <f>D56-D55</f>
        <v>33.771929824561404</v>
      </c>
      <c r="E60" s="143">
        <f>E56-E55</f>
        <v>13.697705802968958</v>
      </c>
      <c r="F60" s="143">
        <f>F56-F55</f>
        <v>75.784419107579296</v>
      </c>
    </row>
    <row r="61" spans="1:6" s="64" customFormat="1" ht="14.5" customHeight="1">
      <c r="A61" s="338" t="s">
        <v>305</v>
      </c>
      <c r="B61" s="338"/>
      <c r="C61" s="338"/>
      <c r="D61" s="338"/>
      <c r="E61" s="338"/>
      <c r="F61" s="338"/>
    </row>
    <row r="62" spans="1:6" s="64" customFormat="1" ht="14.5" customHeight="1">
      <c r="A62" s="370"/>
      <c r="B62" s="370"/>
      <c r="C62" s="370"/>
      <c r="D62" s="370"/>
      <c r="E62" s="370"/>
      <c r="F62" s="370"/>
    </row>
    <row r="63" spans="1:6" s="64" customFormat="1" ht="14.5" customHeight="1"/>
    <row r="64" spans="1:6" ht="14.5" customHeight="1"/>
    <row r="65" ht="14.5" customHeight="1"/>
  </sheetData>
  <mergeCells count="58">
    <mergeCell ref="A5:B6"/>
    <mergeCell ref="C5:C6"/>
    <mergeCell ref="D5:F5"/>
    <mergeCell ref="A13:B13"/>
    <mergeCell ref="A7:B7"/>
    <mergeCell ref="C7:F7"/>
    <mergeCell ref="A8:B8"/>
    <mergeCell ref="C8:F8"/>
    <mergeCell ref="A14:B14"/>
    <mergeCell ref="A16:B16"/>
    <mergeCell ref="A17:B17"/>
    <mergeCell ref="A9:B9"/>
    <mergeCell ref="A10:B10"/>
    <mergeCell ref="A11:B11"/>
    <mergeCell ref="A12:B12"/>
    <mergeCell ref="A15:B15"/>
    <mergeCell ref="C15:F15"/>
    <mergeCell ref="A18:B18"/>
    <mergeCell ref="A19:A20"/>
    <mergeCell ref="A21:A22"/>
    <mergeCell ref="A23:A24"/>
    <mergeCell ref="A25:B25"/>
    <mergeCell ref="C25:F25"/>
    <mergeCell ref="A27:B27"/>
    <mergeCell ref="A28:B28"/>
    <mergeCell ref="A29:B29"/>
    <mergeCell ref="A30:B30"/>
    <mergeCell ref="A26:B26"/>
    <mergeCell ref="C26:F26"/>
    <mergeCell ref="A31:B31"/>
    <mergeCell ref="A32:B32"/>
    <mergeCell ref="A34:B34"/>
    <mergeCell ref="A35:B35"/>
    <mergeCell ref="A33:B33"/>
    <mergeCell ref="C33:F33"/>
    <mergeCell ref="A36:B36"/>
    <mergeCell ref="A37:A38"/>
    <mergeCell ref="A39:A40"/>
    <mergeCell ref="A41:A42"/>
    <mergeCell ref="A43:B43"/>
    <mergeCell ref="C43:F43"/>
    <mergeCell ref="C44:F44"/>
    <mergeCell ref="A49:B49"/>
    <mergeCell ref="A50:B50"/>
    <mergeCell ref="A52:B52"/>
    <mergeCell ref="A53:B53"/>
    <mergeCell ref="A51:B51"/>
    <mergeCell ref="C51:F51"/>
    <mergeCell ref="A45:B45"/>
    <mergeCell ref="A46:B46"/>
    <mergeCell ref="A47:B47"/>
    <mergeCell ref="A48:B48"/>
    <mergeCell ref="A44:B44"/>
    <mergeCell ref="A61:F62"/>
    <mergeCell ref="A54:B54"/>
    <mergeCell ref="A55:A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zoomScaleNormal="100" workbookViewId="0">
      <selection activeCell="C67" sqref="C67"/>
    </sheetView>
  </sheetViews>
  <sheetFormatPr baseColWidth="10" defaultColWidth="10.81640625" defaultRowHeight="11.5"/>
  <cols>
    <col min="1" max="1" width="14.54296875" style="2" customWidth="1"/>
    <col min="2" max="2" width="16.54296875" style="2" customWidth="1"/>
    <col min="3" max="6" width="18.54296875" style="2" customWidth="1"/>
    <col min="7" max="13" width="12.54296875" style="2" customWidth="1"/>
    <col min="14" max="16384" width="10.81640625" style="2"/>
  </cols>
  <sheetData>
    <row r="1" spans="1:6" s="40" customFormat="1" ht="20.149999999999999" customHeight="1">
      <c r="A1" s="35" t="s">
        <v>0</v>
      </c>
    </row>
    <row r="2" spans="1:6" s="127" customFormat="1" ht="14.5" customHeight="1">
      <c r="A2" s="126"/>
    </row>
    <row r="3" spans="1:6" s="125" customFormat="1" ht="14.5" customHeight="1">
      <c r="A3" s="54" t="s">
        <v>234</v>
      </c>
    </row>
    <row r="4" spans="1:6" s="127" customFormat="1" ht="14.5" customHeight="1"/>
    <row r="5" spans="1:6" s="42" customFormat="1" ht="14.5" customHeight="1">
      <c r="A5" s="420" t="s">
        <v>57</v>
      </c>
      <c r="B5" s="421"/>
      <c r="C5" s="422" t="s">
        <v>2</v>
      </c>
      <c r="D5" s="380" t="s">
        <v>51</v>
      </c>
      <c r="E5" s="380"/>
      <c r="F5" s="380"/>
    </row>
    <row r="6" spans="1:6" s="64" customFormat="1" ht="51" customHeight="1">
      <c r="A6" s="427"/>
      <c r="B6" s="428"/>
      <c r="C6" s="429"/>
      <c r="D6" s="160" t="s">
        <v>67</v>
      </c>
      <c r="E6" s="160" t="s">
        <v>65</v>
      </c>
      <c r="F6" s="160" t="s">
        <v>66</v>
      </c>
    </row>
    <row r="7" spans="1:6" s="64" customFormat="1" ht="14.5" customHeight="1">
      <c r="A7" s="411"/>
      <c r="B7" s="411"/>
      <c r="C7" s="411" t="s">
        <v>10</v>
      </c>
      <c r="D7" s="411"/>
      <c r="E7" s="411"/>
      <c r="F7" s="411"/>
    </row>
    <row r="8" spans="1:6" s="64" customFormat="1" ht="14.5" customHeight="1">
      <c r="A8" s="413"/>
      <c r="B8" s="413"/>
      <c r="C8" s="413" t="s">
        <v>5</v>
      </c>
      <c r="D8" s="413"/>
      <c r="E8" s="413"/>
      <c r="F8" s="413"/>
    </row>
    <row r="9" spans="1:6" s="64" customFormat="1" ht="14.5" customHeight="1">
      <c r="A9" s="389">
        <v>2011</v>
      </c>
      <c r="B9" s="390"/>
      <c r="C9" s="66">
        <f>C27+C45</f>
        <v>4579</v>
      </c>
      <c r="D9" s="66">
        <f t="shared" ref="D9:F11" si="0">D27+D45</f>
        <v>117</v>
      </c>
      <c r="E9" s="66">
        <f t="shared" si="0"/>
        <v>1743</v>
      </c>
      <c r="F9" s="66">
        <f t="shared" si="0"/>
        <v>2719</v>
      </c>
    </row>
    <row r="10" spans="1:6" s="64" customFormat="1" ht="14.5" customHeight="1">
      <c r="A10" s="391">
        <v>2013</v>
      </c>
      <c r="B10" s="392"/>
      <c r="C10" s="67">
        <f>C28+C46</f>
        <v>4743</v>
      </c>
      <c r="D10" s="67">
        <f t="shared" si="0"/>
        <v>126</v>
      </c>
      <c r="E10" s="67">
        <f t="shared" si="0"/>
        <v>1851</v>
      </c>
      <c r="F10" s="67">
        <f t="shared" si="0"/>
        <v>2766</v>
      </c>
    </row>
    <row r="11" spans="1:6" s="64" customFormat="1" ht="14.5" customHeight="1">
      <c r="A11" s="389">
        <v>2015</v>
      </c>
      <c r="B11" s="390"/>
      <c r="C11" s="66">
        <f>C29+C47</f>
        <v>4918</v>
      </c>
      <c r="D11" s="66">
        <f t="shared" si="0"/>
        <v>114</v>
      </c>
      <c r="E11" s="66">
        <f t="shared" si="0"/>
        <v>1946</v>
      </c>
      <c r="F11" s="66">
        <f t="shared" si="0"/>
        <v>2858</v>
      </c>
    </row>
    <row r="12" spans="1:6" s="64" customFormat="1" ht="14.5" customHeight="1">
      <c r="A12" s="391" t="s">
        <v>161</v>
      </c>
      <c r="B12" s="392"/>
      <c r="C12" s="140">
        <f t="shared" ref="C12:F13" si="1">C10-C9</f>
        <v>164</v>
      </c>
      <c r="D12" s="140">
        <f t="shared" si="1"/>
        <v>9</v>
      </c>
      <c r="E12" s="140">
        <f t="shared" si="1"/>
        <v>108</v>
      </c>
      <c r="F12" s="140">
        <f t="shared" si="1"/>
        <v>47</v>
      </c>
    </row>
    <row r="13" spans="1:6" s="64" customFormat="1" ht="14.5" customHeight="1">
      <c r="A13" s="389" t="s">
        <v>160</v>
      </c>
      <c r="B13" s="390"/>
      <c r="C13" s="141">
        <f t="shared" si="1"/>
        <v>175</v>
      </c>
      <c r="D13" s="141">
        <f t="shared" si="1"/>
        <v>-12</v>
      </c>
      <c r="E13" s="141">
        <f t="shared" si="1"/>
        <v>95</v>
      </c>
      <c r="F13" s="141">
        <f t="shared" si="1"/>
        <v>92</v>
      </c>
    </row>
    <row r="14" spans="1:6" s="64" customFormat="1" ht="14.5" customHeight="1">
      <c r="A14" s="391" t="s">
        <v>159</v>
      </c>
      <c r="B14" s="392"/>
      <c r="C14" s="140">
        <f>C11-C9</f>
        <v>339</v>
      </c>
      <c r="D14" s="140">
        <f>D11-D9</f>
        <v>-3</v>
      </c>
      <c r="E14" s="140">
        <f>E11-E9</f>
        <v>203</v>
      </c>
      <c r="F14" s="140">
        <f>F11-F9</f>
        <v>139</v>
      </c>
    </row>
    <row r="15" spans="1:6" s="64" customFormat="1" ht="14.5" customHeight="1">
      <c r="A15" s="413"/>
      <c r="B15" s="413"/>
      <c r="C15" s="413" t="s">
        <v>121</v>
      </c>
      <c r="D15" s="413"/>
      <c r="E15" s="413"/>
      <c r="F15" s="413"/>
    </row>
    <row r="16" spans="1:6" s="64" customFormat="1" ht="14.5" customHeight="1">
      <c r="A16" s="389">
        <v>2011</v>
      </c>
      <c r="B16" s="390"/>
      <c r="C16" s="66">
        <f t="shared" ref="C16:F18" si="2">C9*100/$C9</f>
        <v>100</v>
      </c>
      <c r="D16" s="138">
        <f t="shared" si="2"/>
        <v>2.5551430443328238</v>
      </c>
      <c r="E16" s="138">
        <f t="shared" si="2"/>
        <v>38.065079711727449</v>
      </c>
      <c r="F16" s="138">
        <f t="shared" si="2"/>
        <v>59.379777243939728</v>
      </c>
    </row>
    <row r="17" spans="1:6" s="64" customFormat="1" ht="14.5" customHeight="1">
      <c r="A17" s="391">
        <v>2013</v>
      </c>
      <c r="B17" s="392"/>
      <c r="C17" s="67">
        <f t="shared" si="2"/>
        <v>100</v>
      </c>
      <c r="D17" s="139">
        <f t="shared" si="2"/>
        <v>2.6565464895635675</v>
      </c>
      <c r="E17" s="139">
        <f t="shared" si="2"/>
        <v>39.02593295382669</v>
      </c>
      <c r="F17" s="139">
        <f t="shared" si="2"/>
        <v>58.317520556609743</v>
      </c>
    </row>
    <row r="18" spans="1:6" s="64" customFormat="1" ht="14.5" customHeight="1">
      <c r="A18" s="389">
        <v>2015</v>
      </c>
      <c r="B18" s="390"/>
      <c r="C18" s="66">
        <f t="shared" si="2"/>
        <v>100</v>
      </c>
      <c r="D18" s="138">
        <f t="shared" si="2"/>
        <v>2.3180154534363564</v>
      </c>
      <c r="E18" s="138">
        <f t="shared" si="2"/>
        <v>39.568930459536396</v>
      </c>
      <c r="F18" s="138">
        <f t="shared" si="2"/>
        <v>58.113054087027244</v>
      </c>
    </row>
    <row r="19" spans="1:6" s="64" customFormat="1" ht="14.5" customHeight="1">
      <c r="A19" s="387" t="s">
        <v>161</v>
      </c>
      <c r="B19" s="28" t="s">
        <v>8</v>
      </c>
      <c r="C19" s="142">
        <f>C12*100/C9</f>
        <v>3.5815680279537019</v>
      </c>
      <c r="D19" s="142">
        <f>D12*100/D9</f>
        <v>7.6923076923076925</v>
      </c>
      <c r="E19" s="142">
        <f>E12*100/E9</f>
        <v>6.1962134251290877</v>
      </c>
      <c r="F19" s="142">
        <f>F12*100/F9</f>
        <v>1.7285766826038984</v>
      </c>
    </row>
    <row r="20" spans="1:6" s="64" customFormat="1" ht="14.5" customHeight="1">
      <c r="A20" s="388"/>
      <c r="B20" s="29" t="s">
        <v>164</v>
      </c>
      <c r="C20" s="240" t="s">
        <v>247</v>
      </c>
      <c r="D20" s="143">
        <f>D17-D16</f>
        <v>0.10140344523074374</v>
      </c>
      <c r="E20" s="143">
        <f>E17-E16</f>
        <v>0.96085324209924039</v>
      </c>
      <c r="F20" s="143">
        <f>F17-F16</f>
        <v>-1.0622566873299846</v>
      </c>
    </row>
    <row r="21" spans="1:6" s="64" customFormat="1" ht="14.5" customHeight="1">
      <c r="A21" s="393" t="s">
        <v>160</v>
      </c>
      <c r="B21" s="28" t="s">
        <v>8</v>
      </c>
      <c r="C21" s="142">
        <f>C13*100/C10</f>
        <v>3.6896479021716213</v>
      </c>
      <c r="D21" s="142">
        <f>D13*100/D10</f>
        <v>-9.5238095238095237</v>
      </c>
      <c r="E21" s="142">
        <f>E13*100/E10</f>
        <v>5.1323608860075636</v>
      </c>
      <c r="F21" s="142">
        <f>F13*100/F10</f>
        <v>3.3261026753434564</v>
      </c>
    </row>
    <row r="22" spans="1:6" s="64" customFormat="1" ht="14.5" customHeight="1">
      <c r="A22" s="394"/>
      <c r="B22" s="29" t="s">
        <v>164</v>
      </c>
      <c r="C22" s="240" t="s">
        <v>247</v>
      </c>
      <c r="D22" s="143">
        <f>D18-D17</f>
        <v>-0.33853103612721114</v>
      </c>
      <c r="E22" s="143">
        <f>E18-E17</f>
        <v>0.54299750570970673</v>
      </c>
      <c r="F22" s="143">
        <f>F18-F17</f>
        <v>-0.20446646958249914</v>
      </c>
    </row>
    <row r="23" spans="1:6" s="64" customFormat="1" ht="14.5" customHeight="1">
      <c r="A23" s="387" t="s">
        <v>159</v>
      </c>
      <c r="B23" s="28" t="s">
        <v>8</v>
      </c>
      <c r="C23" s="142">
        <f>C14*100/C9</f>
        <v>7.4033631797335664</v>
      </c>
      <c r="D23" s="142">
        <f>D14*100/D9</f>
        <v>-2.5641025641025643</v>
      </c>
      <c r="E23" s="142">
        <f>E14*100/E9</f>
        <v>11.646586345381525</v>
      </c>
      <c r="F23" s="142">
        <f>F14*100/F9</f>
        <v>5.1121735932328063</v>
      </c>
    </row>
    <row r="24" spans="1:6" s="64" customFormat="1" ht="14.5" customHeight="1">
      <c r="A24" s="388"/>
      <c r="B24" s="29" t="s">
        <v>164</v>
      </c>
      <c r="C24" s="240" t="s">
        <v>247</v>
      </c>
      <c r="D24" s="143">
        <f>D18-D16</f>
        <v>-0.2371275908964674</v>
      </c>
      <c r="E24" s="143">
        <f>E18-E16</f>
        <v>1.5038507478089471</v>
      </c>
      <c r="F24" s="143">
        <f>F18-F16</f>
        <v>-1.2667231569124837</v>
      </c>
    </row>
    <row r="25" spans="1:6" s="64" customFormat="1" ht="14.5" customHeight="1">
      <c r="A25" s="411"/>
      <c r="B25" s="411"/>
      <c r="C25" s="411" t="s">
        <v>30</v>
      </c>
      <c r="D25" s="411"/>
      <c r="E25" s="411"/>
      <c r="F25" s="411"/>
    </row>
    <row r="26" spans="1:6" s="64" customFormat="1" ht="14.5" customHeight="1">
      <c r="A26" s="413"/>
      <c r="B26" s="413"/>
      <c r="C26" s="413" t="s">
        <v>5</v>
      </c>
      <c r="D26" s="413"/>
      <c r="E26" s="413"/>
      <c r="F26" s="413"/>
    </row>
    <row r="27" spans="1:6" s="64" customFormat="1" ht="14.5" customHeight="1">
      <c r="A27" s="389">
        <v>2011</v>
      </c>
      <c r="B27" s="390"/>
      <c r="C27" s="66">
        <f>D27+E27+F27</f>
        <v>2837</v>
      </c>
      <c r="D27" s="66">
        <v>104</v>
      </c>
      <c r="E27" s="66">
        <v>952</v>
      </c>
      <c r="F27" s="66">
        <v>1781</v>
      </c>
    </row>
    <row r="28" spans="1:6" s="64" customFormat="1" ht="14.5" customHeight="1">
      <c r="A28" s="391">
        <v>2013</v>
      </c>
      <c r="B28" s="392"/>
      <c r="C28" s="67">
        <v>2927</v>
      </c>
      <c r="D28" s="67">
        <v>108</v>
      </c>
      <c r="E28" s="67">
        <v>1014</v>
      </c>
      <c r="F28" s="67">
        <f>C28-D28-E28</f>
        <v>1805</v>
      </c>
    </row>
    <row r="29" spans="1:6" s="64" customFormat="1" ht="14.5" customHeight="1">
      <c r="A29" s="389">
        <v>2015</v>
      </c>
      <c r="B29" s="390"/>
      <c r="C29" s="66">
        <f>D29+E29+F29</f>
        <v>3063</v>
      </c>
      <c r="D29" s="66">
        <v>100</v>
      </c>
      <c r="E29" s="66">
        <v>1063</v>
      </c>
      <c r="F29" s="66">
        <v>1900</v>
      </c>
    </row>
    <row r="30" spans="1:6" s="64" customFormat="1" ht="14.5" customHeight="1">
      <c r="A30" s="391" t="s">
        <v>161</v>
      </c>
      <c r="B30" s="392"/>
      <c r="C30" s="140">
        <f t="shared" ref="C30:F31" si="3">C28-C27</f>
        <v>90</v>
      </c>
      <c r="D30" s="140">
        <f t="shared" si="3"/>
        <v>4</v>
      </c>
      <c r="E30" s="140">
        <f t="shared" si="3"/>
        <v>62</v>
      </c>
      <c r="F30" s="140">
        <f t="shared" si="3"/>
        <v>24</v>
      </c>
    </row>
    <row r="31" spans="1:6" s="64" customFormat="1" ht="14.5" customHeight="1">
      <c r="A31" s="389" t="s">
        <v>160</v>
      </c>
      <c r="B31" s="390"/>
      <c r="C31" s="141">
        <f t="shared" si="3"/>
        <v>136</v>
      </c>
      <c r="D31" s="141">
        <f t="shared" si="3"/>
        <v>-8</v>
      </c>
      <c r="E31" s="141">
        <f t="shared" si="3"/>
        <v>49</v>
      </c>
      <c r="F31" s="141">
        <f t="shared" si="3"/>
        <v>95</v>
      </c>
    </row>
    <row r="32" spans="1:6" s="64" customFormat="1" ht="14.5" customHeight="1">
      <c r="A32" s="391" t="s">
        <v>159</v>
      </c>
      <c r="B32" s="392"/>
      <c r="C32" s="140">
        <f>C29-C27</f>
        <v>226</v>
      </c>
      <c r="D32" s="140">
        <f>D29-D27</f>
        <v>-4</v>
      </c>
      <c r="E32" s="140">
        <f>E29-E27</f>
        <v>111</v>
      </c>
      <c r="F32" s="140">
        <f>F29-F27</f>
        <v>119</v>
      </c>
    </row>
    <row r="33" spans="1:6" s="64" customFormat="1" ht="14.5" customHeight="1">
      <c r="A33" s="413"/>
      <c r="B33" s="413"/>
      <c r="C33" s="413" t="s">
        <v>121</v>
      </c>
      <c r="D33" s="413"/>
      <c r="E33" s="413"/>
      <c r="F33" s="413"/>
    </row>
    <row r="34" spans="1:6" s="64" customFormat="1" ht="14.5" customHeight="1">
      <c r="A34" s="389">
        <v>2011</v>
      </c>
      <c r="B34" s="390"/>
      <c r="C34" s="66">
        <f t="shared" ref="C34:F36" si="4">C27*100/$C27</f>
        <v>100</v>
      </c>
      <c r="D34" s="138">
        <f t="shared" si="4"/>
        <v>3.665844201621431</v>
      </c>
      <c r="E34" s="138">
        <f t="shared" si="4"/>
        <v>33.55657384561156</v>
      </c>
      <c r="F34" s="138">
        <f t="shared" si="4"/>
        <v>62.777581952767008</v>
      </c>
    </row>
    <row r="35" spans="1:6" s="64" customFormat="1" ht="14.5" customHeight="1">
      <c r="A35" s="391">
        <v>2013</v>
      </c>
      <c r="B35" s="392"/>
      <c r="C35" s="67">
        <f t="shared" si="4"/>
        <v>100</v>
      </c>
      <c r="D35" s="139">
        <f t="shared" si="4"/>
        <v>3.6897847625555178</v>
      </c>
      <c r="E35" s="139">
        <f t="shared" si="4"/>
        <v>34.642979159549029</v>
      </c>
      <c r="F35" s="139">
        <f t="shared" si="4"/>
        <v>61.667236077895453</v>
      </c>
    </row>
    <row r="36" spans="1:6" s="64" customFormat="1" ht="14.5" customHeight="1">
      <c r="A36" s="389">
        <v>2015</v>
      </c>
      <c r="B36" s="390"/>
      <c r="C36" s="66">
        <f t="shared" si="4"/>
        <v>100</v>
      </c>
      <c r="D36" s="138">
        <f t="shared" si="4"/>
        <v>3.2647730982696701</v>
      </c>
      <c r="E36" s="138">
        <f t="shared" si="4"/>
        <v>34.704538034606593</v>
      </c>
      <c r="F36" s="138">
        <f t="shared" si="4"/>
        <v>62.030688867123736</v>
      </c>
    </row>
    <row r="37" spans="1:6" s="64" customFormat="1" ht="14.5" customHeight="1">
      <c r="A37" s="387" t="s">
        <v>161</v>
      </c>
      <c r="B37" s="28" t="s">
        <v>8</v>
      </c>
      <c r="C37" s="142">
        <f>C30*100/C27</f>
        <v>3.1723651744800847</v>
      </c>
      <c r="D37" s="142">
        <f>D30*100/D27</f>
        <v>3.8461538461538463</v>
      </c>
      <c r="E37" s="142">
        <f>E30*100/E27</f>
        <v>6.5126050420168067</v>
      </c>
      <c r="F37" s="142">
        <f>F30*100/F27</f>
        <v>1.3475575519371139</v>
      </c>
    </row>
    <row r="38" spans="1:6" s="64" customFormat="1" ht="14.5" customHeight="1">
      <c r="A38" s="388"/>
      <c r="B38" s="29" t="s">
        <v>164</v>
      </c>
      <c r="C38" s="240" t="s">
        <v>247</v>
      </c>
      <c r="D38" s="143">
        <f>D35-D34</f>
        <v>2.3940560934086808E-2</v>
      </c>
      <c r="E38" s="143">
        <f>E35-E34</f>
        <v>1.086405313937469</v>
      </c>
      <c r="F38" s="143">
        <f>F35-F34</f>
        <v>-1.1103458748715553</v>
      </c>
    </row>
    <row r="39" spans="1:6" s="64" customFormat="1" ht="14.5" customHeight="1">
      <c r="A39" s="393" t="s">
        <v>160</v>
      </c>
      <c r="B39" s="28" t="s">
        <v>8</v>
      </c>
      <c r="C39" s="142">
        <f>C31*100/C28</f>
        <v>4.6463956269217626</v>
      </c>
      <c r="D39" s="142">
        <f>D31*100/D28</f>
        <v>-7.4074074074074074</v>
      </c>
      <c r="E39" s="142">
        <f>E31*100/E28</f>
        <v>4.832347140039448</v>
      </c>
      <c r="F39" s="142">
        <f>F31*100/F28</f>
        <v>5.2631578947368425</v>
      </c>
    </row>
    <row r="40" spans="1:6" s="64" customFormat="1" ht="14.5" customHeight="1">
      <c r="A40" s="394"/>
      <c r="B40" s="29" t="s">
        <v>164</v>
      </c>
      <c r="C40" s="240" t="s">
        <v>247</v>
      </c>
      <c r="D40" s="143">
        <f>D36-D35</f>
        <v>-0.42501166428584769</v>
      </c>
      <c r="E40" s="143">
        <f>E36-E35</f>
        <v>6.1558875057563966E-2</v>
      </c>
      <c r="F40" s="143">
        <f>F36-F35</f>
        <v>0.36345278922828328</v>
      </c>
    </row>
    <row r="41" spans="1:6" s="64" customFormat="1" ht="14.5" customHeight="1">
      <c r="A41" s="387" t="s">
        <v>159</v>
      </c>
      <c r="B41" s="28" t="s">
        <v>8</v>
      </c>
      <c r="C41" s="142">
        <f>C32*100/C27</f>
        <v>7.9661614381388794</v>
      </c>
      <c r="D41" s="142">
        <f>D32*100/D27</f>
        <v>-3.8461538461538463</v>
      </c>
      <c r="E41" s="142">
        <f>E32*100/E27</f>
        <v>11.659663865546218</v>
      </c>
      <c r="F41" s="142">
        <f>F32*100/F27</f>
        <v>6.6816395283548564</v>
      </c>
    </row>
    <row r="42" spans="1:6" s="64" customFormat="1" ht="14.5" customHeight="1">
      <c r="A42" s="388"/>
      <c r="B42" s="29" t="s">
        <v>164</v>
      </c>
      <c r="C42" s="240" t="s">
        <v>247</v>
      </c>
      <c r="D42" s="143">
        <f>D36-D34</f>
        <v>-0.40107110335176088</v>
      </c>
      <c r="E42" s="143">
        <f>E36-E34</f>
        <v>1.1479641889950329</v>
      </c>
      <c r="F42" s="143">
        <f>F36-F34</f>
        <v>-0.74689308564327206</v>
      </c>
    </row>
    <row r="43" spans="1:6" s="64" customFormat="1" ht="14.5" customHeight="1">
      <c r="A43" s="411"/>
      <c r="B43" s="411"/>
      <c r="C43" s="411" t="s">
        <v>31</v>
      </c>
      <c r="D43" s="411"/>
      <c r="E43" s="411"/>
      <c r="F43" s="411"/>
    </row>
    <row r="44" spans="1:6" s="64" customFormat="1" ht="14.5" customHeight="1">
      <c r="A44" s="413"/>
      <c r="B44" s="413"/>
      <c r="C44" s="413" t="s">
        <v>5</v>
      </c>
      <c r="D44" s="413"/>
      <c r="E44" s="413"/>
      <c r="F44" s="413"/>
    </row>
    <row r="45" spans="1:6" s="64" customFormat="1" ht="14.5" customHeight="1">
      <c r="A45" s="389">
        <v>2011</v>
      </c>
      <c r="B45" s="390"/>
      <c r="C45" s="66">
        <f>D45+E45+F45</f>
        <v>1742</v>
      </c>
      <c r="D45" s="66">
        <v>13</v>
      </c>
      <c r="E45" s="66">
        <v>791</v>
      </c>
      <c r="F45" s="66">
        <v>938</v>
      </c>
    </row>
    <row r="46" spans="1:6" s="64" customFormat="1" ht="14.5" customHeight="1">
      <c r="A46" s="391">
        <v>2013</v>
      </c>
      <c r="B46" s="392"/>
      <c r="C46" s="67">
        <v>1816</v>
      </c>
      <c r="D46" s="67">
        <v>18</v>
      </c>
      <c r="E46" s="67">
        <v>837</v>
      </c>
      <c r="F46" s="67">
        <f>C46-D46-E46</f>
        <v>961</v>
      </c>
    </row>
    <row r="47" spans="1:6" s="64" customFormat="1" ht="14.5" customHeight="1">
      <c r="A47" s="389">
        <v>2015</v>
      </c>
      <c r="B47" s="390"/>
      <c r="C47" s="66">
        <f>D47+E47+F47</f>
        <v>1855</v>
      </c>
      <c r="D47" s="66">
        <v>14</v>
      </c>
      <c r="E47" s="66">
        <v>883</v>
      </c>
      <c r="F47" s="66">
        <v>958</v>
      </c>
    </row>
    <row r="48" spans="1:6" s="64" customFormat="1" ht="14.5" customHeight="1">
      <c r="A48" s="391" t="s">
        <v>161</v>
      </c>
      <c r="B48" s="392"/>
      <c r="C48" s="140">
        <f t="shared" ref="C48:F49" si="5">C46-C45</f>
        <v>74</v>
      </c>
      <c r="D48" s="140">
        <f t="shared" si="5"/>
        <v>5</v>
      </c>
      <c r="E48" s="140">
        <f t="shared" si="5"/>
        <v>46</v>
      </c>
      <c r="F48" s="140">
        <f t="shared" si="5"/>
        <v>23</v>
      </c>
    </row>
    <row r="49" spans="1:6" s="64" customFormat="1" ht="14.5" customHeight="1">
      <c r="A49" s="389" t="s">
        <v>160</v>
      </c>
      <c r="B49" s="390"/>
      <c r="C49" s="141">
        <f t="shared" si="5"/>
        <v>39</v>
      </c>
      <c r="D49" s="141">
        <f t="shared" si="5"/>
        <v>-4</v>
      </c>
      <c r="E49" s="141">
        <f t="shared" si="5"/>
        <v>46</v>
      </c>
      <c r="F49" s="141">
        <f t="shared" si="5"/>
        <v>-3</v>
      </c>
    </row>
    <row r="50" spans="1:6" s="64" customFormat="1" ht="14.5" customHeight="1">
      <c r="A50" s="391" t="s">
        <v>159</v>
      </c>
      <c r="B50" s="392"/>
      <c r="C50" s="140">
        <f>C47-C45</f>
        <v>113</v>
      </c>
      <c r="D50" s="140">
        <f>D47-D45</f>
        <v>1</v>
      </c>
      <c r="E50" s="140">
        <f>E47-E45</f>
        <v>92</v>
      </c>
      <c r="F50" s="140">
        <f>F47-F45</f>
        <v>20</v>
      </c>
    </row>
    <row r="51" spans="1:6" s="64" customFormat="1" ht="14.5" customHeight="1">
      <c r="A51" s="413"/>
      <c r="B51" s="413"/>
      <c r="C51" s="413" t="s">
        <v>121</v>
      </c>
      <c r="D51" s="413"/>
      <c r="E51" s="413"/>
      <c r="F51" s="413"/>
    </row>
    <row r="52" spans="1:6" s="64" customFormat="1" ht="14.5" customHeight="1">
      <c r="A52" s="389">
        <v>2011</v>
      </c>
      <c r="B52" s="390"/>
      <c r="C52" s="66">
        <f t="shared" ref="C52:F54" si="6">C45*100/$C45</f>
        <v>100</v>
      </c>
      <c r="D52" s="138">
        <f t="shared" si="6"/>
        <v>0.74626865671641796</v>
      </c>
      <c r="E52" s="138">
        <f t="shared" si="6"/>
        <v>45.407577497129736</v>
      </c>
      <c r="F52" s="138">
        <f t="shared" si="6"/>
        <v>53.846153846153847</v>
      </c>
    </row>
    <row r="53" spans="1:6" s="64" customFormat="1" ht="14.5" customHeight="1">
      <c r="A53" s="391">
        <v>2013</v>
      </c>
      <c r="B53" s="392"/>
      <c r="C53" s="67">
        <f t="shared" si="6"/>
        <v>100</v>
      </c>
      <c r="D53" s="139">
        <f t="shared" si="6"/>
        <v>0.99118942731277537</v>
      </c>
      <c r="E53" s="139">
        <f t="shared" si="6"/>
        <v>46.090308370044056</v>
      </c>
      <c r="F53" s="139">
        <f t="shared" si="6"/>
        <v>52.918502202643175</v>
      </c>
    </row>
    <row r="54" spans="1:6" s="64" customFormat="1" ht="14.5" customHeight="1">
      <c r="A54" s="389">
        <v>2015</v>
      </c>
      <c r="B54" s="390"/>
      <c r="C54" s="66">
        <f t="shared" si="6"/>
        <v>100</v>
      </c>
      <c r="D54" s="138">
        <f t="shared" si="6"/>
        <v>0.75471698113207553</v>
      </c>
      <c r="E54" s="138">
        <f t="shared" si="6"/>
        <v>47.601078167115901</v>
      </c>
      <c r="F54" s="138">
        <f t="shared" si="6"/>
        <v>51.644204851752022</v>
      </c>
    </row>
    <row r="55" spans="1:6" s="64" customFormat="1" ht="14.5" customHeight="1">
      <c r="A55" s="387" t="s">
        <v>161</v>
      </c>
      <c r="B55" s="28" t="s">
        <v>8</v>
      </c>
      <c r="C55" s="142">
        <f>C48*100/C45</f>
        <v>4.2479908151549939</v>
      </c>
      <c r="D55" s="142">
        <f>D48*100/D45</f>
        <v>38.46153846153846</v>
      </c>
      <c r="E55" s="142">
        <f>E48*100/E45</f>
        <v>5.8154235145385584</v>
      </c>
      <c r="F55" s="142">
        <f>F48*100/F45</f>
        <v>2.4520255863539444</v>
      </c>
    </row>
    <row r="56" spans="1:6" s="64" customFormat="1" ht="14.5" customHeight="1">
      <c r="A56" s="388"/>
      <c r="B56" s="29" t="s">
        <v>164</v>
      </c>
      <c r="C56" s="240" t="s">
        <v>247</v>
      </c>
      <c r="D56" s="143">
        <f>D53-D52</f>
        <v>0.24492077059635742</v>
      </c>
      <c r="E56" s="143">
        <f>E53-E52</f>
        <v>0.68273087291431978</v>
      </c>
      <c r="F56" s="143">
        <f>F53-F52</f>
        <v>-0.92765164351067142</v>
      </c>
    </row>
    <row r="57" spans="1:6" s="64" customFormat="1" ht="14.5" customHeight="1">
      <c r="A57" s="393" t="s">
        <v>160</v>
      </c>
      <c r="B57" s="28" t="s">
        <v>8</v>
      </c>
      <c r="C57" s="142">
        <f>C49*100/C46</f>
        <v>2.1475770925110131</v>
      </c>
      <c r="D57" s="142">
        <f>D49*100/D46</f>
        <v>-22.222222222222221</v>
      </c>
      <c r="E57" s="142">
        <f>E49*100/E46</f>
        <v>5.4958183990442055</v>
      </c>
      <c r="F57" s="142">
        <f>F49*100/F46</f>
        <v>-0.31217481789802287</v>
      </c>
    </row>
    <row r="58" spans="1:6" s="64" customFormat="1" ht="14.5" customHeight="1">
      <c r="A58" s="394"/>
      <c r="B58" s="29" t="s">
        <v>164</v>
      </c>
      <c r="C58" s="240" t="s">
        <v>247</v>
      </c>
      <c r="D58" s="143">
        <f>D54-D53</f>
        <v>-0.23647244618069985</v>
      </c>
      <c r="E58" s="143">
        <f>E54-E53</f>
        <v>1.5107697970718448</v>
      </c>
      <c r="F58" s="143">
        <f>F54-F53</f>
        <v>-1.2742973508911533</v>
      </c>
    </row>
    <row r="59" spans="1:6" s="64" customFormat="1" ht="14.5" customHeight="1">
      <c r="A59" s="387" t="s">
        <v>159</v>
      </c>
      <c r="B59" s="28" t="s">
        <v>8</v>
      </c>
      <c r="C59" s="142">
        <f>C50*100/C45</f>
        <v>6.4867967853042483</v>
      </c>
      <c r="D59" s="142">
        <f>D50*100/D45</f>
        <v>7.6923076923076925</v>
      </c>
      <c r="E59" s="142">
        <f>E50*100/E45</f>
        <v>11.630847029077117</v>
      </c>
      <c r="F59" s="142">
        <f>F50*100/F45</f>
        <v>2.1321961620469083</v>
      </c>
    </row>
    <row r="60" spans="1:6" s="64" customFormat="1" ht="14.5" customHeight="1">
      <c r="A60" s="388"/>
      <c r="B60" s="29" t="s">
        <v>164</v>
      </c>
      <c r="C60" s="240" t="s">
        <v>247</v>
      </c>
      <c r="D60" s="143">
        <f>D54-D52</f>
        <v>8.448324415657571E-3</v>
      </c>
      <c r="E60" s="143">
        <f>E54-E52</f>
        <v>2.1935006699861646</v>
      </c>
      <c r="F60" s="143">
        <f>F54-F52</f>
        <v>-2.2019489944018247</v>
      </c>
    </row>
    <row r="61" spans="1:6" s="64" customFormat="1" ht="14.5" customHeight="1">
      <c r="A61" s="338" t="s">
        <v>305</v>
      </c>
      <c r="B61" s="338"/>
      <c r="C61" s="338"/>
      <c r="D61" s="338"/>
      <c r="E61" s="338"/>
      <c r="F61" s="338"/>
    </row>
    <row r="62" spans="1:6" s="64" customFormat="1" ht="14.5" customHeight="1">
      <c r="A62" s="370"/>
      <c r="B62" s="370"/>
      <c r="C62" s="370"/>
      <c r="D62" s="370"/>
      <c r="E62" s="370"/>
      <c r="F62" s="370"/>
    </row>
    <row r="63" spans="1:6" s="64" customFormat="1" ht="14.5" customHeight="1"/>
    <row r="64" spans="1:6" ht="14.5" customHeight="1"/>
    <row r="65" ht="14.5" customHeight="1"/>
    <row r="66" ht="14.5" customHeight="1"/>
    <row r="67" ht="14.5" customHeight="1"/>
  </sheetData>
  <mergeCells count="58">
    <mergeCell ref="A5:B6"/>
    <mergeCell ref="C5:C6"/>
    <mergeCell ref="D5:F5"/>
    <mergeCell ref="A13:B13"/>
    <mergeCell ref="A7:B7"/>
    <mergeCell ref="C7:F7"/>
    <mergeCell ref="A8:B8"/>
    <mergeCell ref="C8:F8"/>
    <mergeCell ref="A14:B14"/>
    <mergeCell ref="A16:B16"/>
    <mergeCell ref="A17:B17"/>
    <mergeCell ref="A9:B9"/>
    <mergeCell ref="A10:B10"/>
    <mergeCell ref="A11:B11"/>
    <mergeCell ref="A12:B12"/>
    <mergeCell ref="A15:B15"/>
    <mergeCell ref="C15:F15"/>
    <mergeCell ref="A18:B18"/>
    <mergeCell ref="A19:A20"/>
    <mergeCell ref="A21:A22"/>
    <mergeCell ref="A23:A24"/>
    <mergeCell ref="A25:B25"/>
    <mergeCell ref="C25:F25"/>
    <mergeCell ref="A27:B27"/>
    <mergeCell ref="A28:B28"/>
    <mergeCell ref="A29:B29"/>
    <mergeCell ref="A30:B30"/>
    <mergeCell ref="A26:B26"/>
    <mergeCell ref="C26:F26"/>
    <mergeCell ref="A31:B31"/>
    <mergeCell ref="A32:B32"/>
    <mergeCell ref="A34:B34"/>
    <mergeCell ref="A35:B35"/>
    <mergeCell ref="A33:B33"/>
    <mergeCell ref="C33:F33"/>
    <mergeCell ref="A36:B36"/>
    <mergeCell ref="A37:A38"/>
    <mergeCell ref="A39:A40"/>
    <mergeCell ref="A41:A42"/>
    <mergeCell ref="A43:B43"/>
    <mergeCell ref="C43:F43"/>
    <mergeCell ref="C44:F44"/>
    <mergeCell ref="A49:B49"/>
    <mergeCell ref="A50:B50"/>
    <mergeCell ref="A52:B52"/>
    <mergeCell ref="A53:B53"/>
    <mergeCell ref="A51:B51"/>
    <mergeCell ref="C51:F51"/>
    <mergeCell ref="A45:B45"/>
    <mergeCell ref="A46:B46"/>
    <mergeCell ref="A47:B47"/>
    <mergeCell ref="A48:B48"/>
    <mergeCell ref="A44:B44"/>
    <mergeCell ref="A61:F62"/>
    <mergeCell ref="A54:B54"/>
    <mergeCell ref="A55:A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>
      <selection activeCell="C60" sqref="C60"/>
    </sheetView>
  </sheetViews>
  <sheetFormatPr baseColWidth="10" defaultColWidth="10.81640625" defaultRowHeight="11.5"/>
  <cols>
    <col min="1" max="1" width="14.54296875" style="2" customWidth="1"/>
    <col min="2" max="2" width="16.54296875" style="2" customWidth="1"/>
    <col min="3" max="6" width="18.54296875" style="2" customWidth="1"/>
    <col min="7" max="13" width="12.54296875" style="2" customWidth="1"/>
    <col min="14" max="16384" width="10.81640625" style="2"/>
  </cols>
  <sheetData>
    <row r="1" spans="1:6" s="40" customFormat="1" ht="20.149999999999999" customHeight="1">
      <c r="A1" s="35" t="s">
        <v>0</v>
      </c>
    </row>
    <row r="2" spans="1:6" s="127" customFormat="1" ht="14.5" customHeight="1">
      <c r="A2" s="126"/>
    </row>
    <row r="3" spans="1:6" s="125" customFormat="1" ht="14.5" customHeight="1">
      <c r="A3" s="54" t="s">
        <v>224</v>
      </c>
    </row>
    <row r="4" spans="1:6" s="127" customFormat="1" ht="14.5" customHeight="1"/>
    <row r="5" spans="1:6" s="42" customFormat="1" ht="14.5" customHeight="1">
      <c r="A5" s="420" t="s">
        <v>57</v>
      </c>
      <c r="B5" s="421"/>
      <c r="C5" s="422" t="s">
        <v>2</v>
      </c>
      <c r="D5" s="380" t="s">
        <v>51</v>
      </c>
      <c r="E5" s="380"/>
      <c r="F5" s="380"/>
    </row>
    <row r="6" spans="1:6" s="64" customFormat="1" ht="51" customHeight="1">
      <c r="A6" s="427"/>
      <c r="B6" s="428"/>
      <c r="C6" s="429"/>
      <c r="D6" s="160" t="s">
        <v>67</v>
      </c>
      <c r="E6" s="160" t="s">
        <v>65</v>
      </c>
      <c r="F6" s="160" t="s">
        <v>66</v>
      </c>
    </row>
    <row r="7" spans="1:6" s="64" customFormat="1" ht="14.5" customHeight="1">
      <c r="A7" s="411"/>
      <c r="B7" s="411"/>
      <c r="C7" s="411" t="s">
        <v>10</v>
      </c>
      <c r="D7" s="411"/>
      <c r="E7" s="411"/>
      <c r="F7" s="411"/>
    </row>
    <row r="8" spans="1:6" s="64" customFormat="1" ht="14.5" customHeight="1">
      <c r="A8" s="413"/>
      <c r="B8" s="413"/>
      <c r="C8" s="413" t="s">
        <v>5</v>
      </c>
      <c r="D8" s="413"/>
      <c r="E8" s="413"/>
      <c r="F8" s="413"/>
    </row>
    <row r="9" spans="1:6" s="64" customFormat="1" ht="14.5" customHeight="1">
      <c r="A9" s="389">
        <v>2011</v>
      </c>
      <c r="B9" s="390"/>
      <c r="C9" s="66">
        <v>1302</v>
      </c>
      <c r="D9" s="66">
        <v>9</v>
      </c>
      <c r="E9" s="66">
        <v>473</v>
      </c>
      <c r="F9" s="66">
        <v>820</v>
      </c>
    </row>
    <row r="10" spans="1:6" s="64" customFormat="1" ht="14.5" customHeight="1">
      <c r="A10" s="391">
        <v>2013</v>
      </c>
      <c r="B10" s="392"/>
      <c r="C10" s="67">
        <f>C28+C46</f>
        <v>1370</v>
      </c>
      <c r="D10" s="67">
        <f>D28+D46</f>
        <v>8</v>
      </c>
      <c r="E10" s="67">
        <f>E28+E46</f>
        <v>533</v>
      </c>
      <c r="F10" s="67">
        <f>F28+F46</f>
        <v>829</v>
      </c>
    </row>
    <row r="11" spans="1:6" s="64" customFormat="1" ht="14.5" customHeight="1">
      <c r="A11" s="389">
        <v>2015</v>
      </c>
      <c r="B11" s="390"/>
      <c r="C11" s="66">
        <f>C29+C47</f>
        <v>1446</v>
      </c>
      <c r="D11" s="66">
        <v>6</v>
      </c>
      <c r="E11" s="66">
        <v>550</v>
      </c>
      <c r="F11" s="66">
        <v>890</v>
      </c>
    </row>
    <row r="12" spans="1:6" s="64" customFormat="1" ht="14.5" customHeight="1">
      <c r="A12" s="391" t="s">
        <v>161</v>
      </c>
      <c r="B12" s="392"/>
      <c r="C12" s="140">
        <f t="shared" ref="C12:F13" si="0">C10-C9</f>
        <v>68</v>
      </c>
      <c r="D12" s="140">
        <f t="shared" si="0"/>
        <v>-1</v>
      </c>
      <c r="E12" s="140">
        <f t="shared" si="0"/>
        <v>60</v>
      </c>
      <c r="F12" s="140">
        <f t="shared" si="0"/>
        <v>9</v>
      </c>
    </row>
    <row r="13" spans="1:6" s="64" customFormat="1" ht="14.5" customHeight="1">
      <c r="A13" s="389" t="s">
        <v>160</v>
      </c>
      <c r="B13" s="390"/>
      <c r="C13" s="141">
        <f t="shared" si="0"/>
        <v>76</v>
      </c>
      <c r="D13" s="141">
        <f t="shared" si="0"/>
        <v>-2</v>
      </c>
      <c r="E13" s="141">
        <f t="shared" si="0"/>
        <v>17</v>
      </c>
      <c r="F13" s="141">
        <f t="shared" si="0"/>
        <v>61</v>
      </c>
    </row>
    <row r="14" spans="1:6" s="64" customFormat="1" ht="14.5" customHeight="1">
      <c r="A14" s="391" t="s">
        <v>159</v>
      </c>
      <c r="B14" s="392"/>
      <c r="C14" s="140">
        <f>C11-C9</f>
        <v>144</v>
      </c>
      <c r="D14" s="140">
        <f>D11-D9</f>
        <v>-3</v>
      </c>
      <c r="E14" s="140">
        <f>E11-E9</f>
        <v>77</v>
      </c>
      <c r="F14" s="140">
        <f>F11-F9</f>
        <v>70</v>
      </c>
    </row>
    <row r="15" spans="1:6" s="64" customFormat="1" ht="14.5" customHeight="1">
      <c r="A15" s="413"/>
      <c r="B15" s="413"/>
      <c r="C15" s="413" t="s">
        <v>121</v>
      </c>
      <c r="D15" s="413"/>
      <c r="E15" s="413"/>
      <c r="F15" s="413"/>
    </row>
    <row r="16" spans="1:6" s="64" customFormat="1" ht="14.5" customHeight="1">
      <c r="A16" s="389">
        <v>2011</v>
      </c>
      <c r="B16" s="390"/>
      <c r="C16" s="66">
        <f t="shared" ref="C16:F18" si="1">C9*100/$C9</f>
        <v>100</v>
      </c>
      <c r="D16" s="138">
        <f t="shared" si="1"/>
        <v>0.69124423963133641</v>
      </c>
      <c r="E16" s="138">
        <f t="shared" si="1"/>
        <v>36.32872503840246</v>
      </c>
      <c r="F16" s="138">
        <f t="shared" si="1"/>
        <v>62.980030721966209</v>
      </c>
    </row>
    <row r="17" spans="1:6" s="64" customFormat="1" ht="14.5" customHeight="1">
      <c r="A17" s="391">
        <v>2013</v>
      </c>
      <c r="B17" s="392"/>
      <c r="C17" s="67">
        <f t="shared" si="1"/>
        <v>100</v>
      </c>
      <c r="D17" s="139">
        <f t="shared" si="1"/>
        <v>0.58394160583941601</v>
      </c>
      <c r="E17" s="139">
        <f t="shared" si="1"/>
        <v>38.905109489051092</v>
      </c>
      <c r="F17" s="139">
        <f t="shared" si="1"/>
        <v>60.510948905109487</v>
      </c>
    </row>
    <row r="18" spans="1:6" s="64" customFormat="1" ht="14.5" customHeight="1">
      <c r="A18" s="389">
        <v>2015</v>
      </c>
      <c r="B18" s="390"/>
      <c r="C18" s="66">
        <f>C11*100/$C11</f>
        <v>100</v>
      </c>
      <c r="D18" s="138">
        <f t="shared" si="1"/>
        <v>0.41493775933609961</v>
      </c>
      <c r="E18" s="138">
        <f t="shared" si="1"/>
        <v>38.035961272475795</v>
      </c>
      <c r="F18" s="138">
        <f t="shared" si="1"/>
        <v>61.549100968188107</v>
      </c>
    </row>
    <row r="19" spans="1:6" s="64" customFormat="1" ht="14.5" customHeight="1">
      <c r="A19" s="387" t="s">
        <v>161</v>
      </c>
      <c r="B19" s="28" t="s">
        <v>8</v>
      </c>
      <c r="C19" s="142">
        <f>C12*100/C9</f>
        <v>5.2227342549923197</v>
      </c>
      <c r="D19" s="142">
        <f>D12*100/D9</f>
        <v>-11.111111111111111</v>
      </c>
      <c r="E19" s="142">
        <f>E12*100/E9</f>
        <v>12.684989429175475</v>
      </c>
      <c r="F19" s="142">
        <f>F12*100/F9</f>
        <v>1.0975609756097562</v>
      </c>
    </row>
    <row r="20" spans="1:6" s="64" customFormat="1" ht="14.5" customHeight="1">
      <c r="A20" s="388"/>
      <c r="B20" s="29" t="s">
        <v>164</v>
      </c>
      <c r="C20" s="240" t="s">
        <v>247</v>
      </c>
      <c r="D20" s="143">
        <f>D17-D16</f>
        <v>-0.1073026337919204</v>
      </c>
      <c r="E20" s="143">
        <f>E17-E16</f>
        <v>2.5763844506486322</v>
      </c>
      <c r="F20" s="143">
        <f>F17-F16</f>
        <v>-2.4690818168567219</v>
      </c>
    </row>
    <row r="21" spans="1:6" s="64" customFormat="1" ht="14.5" customHeight="1">
      <c r="A21" s="393" t="s">
        <v>160</v>
      </c>
      <c r="B21" s="28" t="s">
        <v>8</v>
      </c>
      <c r="C21" s="142">
        <f>C13*100/C10</f>
        <v>5.5474452554744529</v>
      </c>
      <c r="D21" s="142">
        <f>D13*100/D10</f>
        <v>-25</v>
      </c>
      <c r="E21" s="142">
        <f>E13*100/E10</f>
        <v>3.1894934333958722</v>
      </c>
      <c r="F21" s="142">
        <f>F13*100/F10</f>
        <v>7.3582629674306395</v>
      </c>
    </row>
    <row r="22" spans="1:6" s="64" customFormat="1" ht="14.5" customHeight="1">
      <c r="A22" s="394"/>
      <c r="B22" s="29" t="s">
        <v>164</v>
      </c>
      <c r="C22" s="240" t="s">
        <v>247</v>
      </c>
      <c r="D22" s="143">
        <f>D18-D17</f>
        <v>-0.1690038465033164</v>
      </c>
      <c r="E22" s="143">
        <f>E18-E17</f>
        <v>-0.86914821657529728</v>
      </c>
      <c r="F22" s="143">
        <f>F18-F17</f>
        <v>1.0381520630786198</v>
      </c>
    </row>
    <row r="23" spans="1:6" s="64" customFormat="1" ht="14.5" customHeight="1">
      <c r="A23" s="387" t="s">
        <v>159</v>
      </c>
      <c r="B23" s="28" t="s">
        <v>8</v>
      </c>
      <c r="C23" s="142">
        <f>C14*100/C9</f>
        <v>11.059907834101383</v>
      </c>
      <c r="D23" s="142">
        <f>D14*100/D9</f>
        <v>-33.333333333333336</v>
      </c>
      <c r="E23" s="142">
        <f>E14*100/E9</f>
        <v>16.279069767441861</v>
      </c>
      <c r="F23" s="142">
        <f>F14*100/F9</f>
        <v>8.536585365853659</v>
      </c>
    </row>
    <row r="24" spans="1:6" s="64" customFormat="1" ht="14.5" customHeight="1">
      <c r="A24" s="388"/>
      <c r="B24" s="29" t="s">
        <v>164</v>
      </c>
      <c r="C24" s="240" t="s">
        <v>247</v>
      </c>
      <c r="D24" s="143">
        <f>D18-D16</f>
        <v>-0.2763064802952368</v>
      </c>
      <c r="E24" s="143">
        <f>E18-E16</f>
        <v>1.7072362340733349</v>
      </c>
      <c r="F24" s="143">
        <f>F18-F16</f>
        <v>-1.4309297537781021</v>
      </c>
    </row>
    <row r="25" spans="1:6" s="64" customFormat="1" ht="14.5" customHeight="1">
      <c r="A25" s="411"/>
      <c r="B25" s="411"/>
      <c r="C25" s="411" t="s">
        <v>30</v>
      </c>
      <c r="D25" s="411"/>
      <c r="E25" s="411"/>
      <c r="F25" s="411"/>
    </row>
    <row r="26" spans="1:6" s="64" customFormat="1" ht="14.5" customHeight="1">
      <c r="A26" s="413"/>
      <c r="B26" s="413"/>
      <c r="C26" s="413" t="s">
        <v>5</v>
      </c>
      <c r="D26" s="413"/>
      <c r="E26" s="413"/>
      <c r="F26" s="413"/>
    </row>
    <row r="27" spans="1:6" s="64" customFormat="1" ht="14.5" customHeight="1">
      <c r="A27" s="389">
        <v>2011</v>
      </c>
      <c r="B27" s="390"/>
      <c r="C27" s="66">
        <v>926</v>
      </c>
      <c r="D27" s="176">
        <f>'Tab. 1.19-6'!C10</f>
        <v>11</v>
      </c>
      <c r="E27" s="176">
        <f>'Tab. 1.19-6'!D10</f>
        <v>367</v>
      </c>
      <c r="F27" s="176">
        <f>'Tab. 1.19-6'!E10</f>
        <v>548</v>
      </c>
    </row>
    <row r="28" spans="1:6" s="64" customFormat="1" ht="14.5" customHeight="1">
      <c r="A28" s="391">
        <v>2013</v>
      </c>
      <c r="B28" s="392"/>
      <c r="C28" s="67">
        <v>980</v>
      </c>
      <c r="D28" s="67">
        <v>6</v>
      </c>
      <c r="E28" s="67">
        <v>408</v>
      </c>
      <c r="F28" s="67">
        <f>C28-D28-E28</f>
        <v>566</v>
      </c>
    </row>
    <row r="29" spans="1:6" s="64" customFormat="1" ht="14.5" customHeight="1">
      <c r="A29" s="389">
        <v>2015</v>
      </c>
      <c r="B29" s="390"/>
      <c r="C29" s="66">
        <v>1045</v>
      </c>
      <c r="D29" s="176">
        <f>'Tab. 1.19-6'!G10</f>
        <v>5</v>
      </c>
      <c r="E29" s="176">
        <f>'Tab. 1.19-6'!H10</f>
        <v>420</v>
      </c>
      <c r="F29" s="176">
        <f>'Tab. 1.19-6'!I10</f>
        <v>620</v>
      </c>
    </row>
    <row r="30" spans="1:6" s="64" customFormat="1" ht="14.5" customHeight="1">
      <c r="A30" s="391" t="s">
        <v>161</v>
      </c>
      <c r="B30" s="392"/>
      <c r="C30" s="140">
        <f t="shared" ref="C30:F31" si="2">C28-C27</f>
        <v>54</v>
      </c>
      <c r="D30" s="140">
        <f t="shared" si="2"/>
        <v>-5</v>
      </c>
      <c r="E30" s="140">
        <f t="shared" si="2"/>
        <v>41</v>
      </c>
      <c r="F30" s="140">
        <f t="shared" si="2"/>
        <v>18</v>
      </c>
    </row>
    <row r="31" spans="1:6" s="64" customFormat="1" ht="14.5" customHeight="1">
      <c r="A31" s="389" t="s">
        <v>160</v>
      </c>
      <c r="B31" s="390"/>
      <c r="C31" s="141">
        <f t="shared" si="2"/>
        <v>65</v>
      </c>
      <c r="D31" s="141">
        <f t="shared" si="2"/>
        <v>-1</v>
      </c>
      <c r="E31" s="141">
        <f t="shared" si="2"/>
        <v>12</v>
      </c>
      <c r="F31" s="141">
        <f t="shared" si="2"/>
        <v>54</v>
      </c>
    </row>
    <row r="32" spans="1:6" s="64" customFormat="1" ht="14.5" customHeight="1">
      <c r="A32" s="391" t="s">
        <v>159</v>
      </c>
      <c r="B32" s="392"/>
      <c r="C32" s="140">
        <f>C29-C27</f>
        <v>119</v>
      </c>
      <c r="D32" s="140">
        <f>D29-D27</f>
        <v>-6</v>
      </c>
      <c r="E32" s="140">
        <f>E29-E27</f>
        <v>53</v>
      </c>
      <c r="F32" s="140">
        <f>F29-F27</f>
        <v>72</v>
      </c>
    </row>
    <row r="33" spans="1:6" s="64" customFormat="1" ht="14.5" customHeight="1">
      <c r="A33" s="413"/>
      <c r="B33" s="413"/>
      <c r="C33" s="413" t="s">
        <v>121</v>
      </c>
      <c r="D33" s="413"/>
      <c r="E33" s="413"/>
      <c r="F33" s="413"/>
    </row>
    <row r="34" spans="1:6" s="64" customFormat="1" ht="14.5" customHeight="1">
      <c r="A34" s="389">
        <v>2011</v>
      </c>
      <c r="B34" s="390"/>
      <c r="C34" s="66">
        <f t="shared" ref="C34:F36" si="3">C27*100/$C27</f>
        <v>100</v>
      </c>
      <c r="D34" s="234">
        <f>D27*100/$C27</f>
        <v>1.1879049676025919</v>
      </c>
      <c r="E34" s="234">
        <f t="shared" si="3"/>
        <v>39.632829373650111</v>
      </c>
      <c r="F34" s="234">
        <f t="shared" si="3"/>
        <v>59.179265658747298</v>
      </c>
    </row>
    <row r="35" spans="1:6" s="64" customFormat="1" ht="14.5" customHeight="1">
      <c r="A35" s="391">
        <v>2013</v>
      </c>
      <c r="B35" s="392"/>
      <c r="C35" s="67">
        <f t="shared" si="3"/>
        <v>100</v>
      </c>
      <c r="D35" s="139">
        <f t="shared" si="3"/>
        <v>0.61224489795918369</v>
      </c>
      <c r="E35" s="139">
        <f t="shared" si="3"/>
        <v>41.632653061224488</v>
      </c>
      <c r="F35" s="139">
        <f t="shared" si="3"/>
        <v>57.755102040816325</v>
      </c>
    </row>
    <row r="36" spans="1:6" s="64" customFormat="1" ht="14.5" customHeight="1">
      <c r="A36" s="389">
        <v>2015</v>
      </c>
      <c r="B36" s="390"/>
      <c r="C36" s="66">
        <f t="shared" si="3"/>
        <v>100</v>
      </c>
      <c r="D36" s="234">
        <f t="shared" si="3"/>
        <v>0.4784688995215311</v>
      </c>
      <c r="E36" s="234">
        <f t="shared" si="3"/>
        <v>40.191387559808611</v>
      </c>
      <c r="F36" s="138">
        <f t="shared" si="3"/>
        <v>59.330143540669859</v>
      </c>
    </row>
    <row r="37" spans="1:6" s="64" customFormat="1" ht="14.5" customHeight="1">
      <c r="A37" s="387" t="s">
        <v>161</v>
      </c>
      <c r="B37" s="28" t="s">
        <v>8</v>
      </c>
      <c r="C37" s="142">
        <f>C30*100/C27</f>
        <v>5.8315334773218144</v>
      </c>
      <c r="D37" s="142">
        <f>D30*100/D27</f>
        <v>-45.454545454545453</v>
      </c>
      <c r="E37" s="142">
        <f>E30*100/E27</f>
        <v>11.1716621253406</v>
      </c>
      <c r="F37" s="142">
        <f>F30*100/F27</f>
        <v>3.2846715328467155</v>
      </c>
    </row>
    <row r="38" spans="1:6" s="64" customFormat="1" ht="14.5" customHeight="1">
      <c r="A38" s="388"/>
      <c r="B38" s="29" t="s">
        <v>164</v>
      </c>
      <c r="C38" s="240" t="s">
        <v>247</v>
      </c>
      <c r="D38" s="143">
        <f>D35-D34</f>
        <v>-0.57566006964340821</v>
      </c>
      <c r="E38" s="143">
        <f>E35-E34</f>
        <v>1.9998236875743771</v>
      </c>
      <c r="F38" s="143">
        <f>F35-F34</f>
        <v>-1.4241636179309722</v>
      </c>
    </row>
    <row r="39" spans="1:6" s="64" customFormat="1" ht="14.5" customHeight="1">
      <c r="A39" s="393" t="s">
        <v>160</v>
      </c>
      <c r="B39" s="28" t="s">
        <v>8</v>
      </c>
      <c r="C39" s="142">
        <f>C31*100/C28</f>
        <v>6.6326530612244898</v>
      </c>
      <c r="D39" s="142">
        <f>D31*100/D28</f>
        <v>-16.666666666666668</v>
      </c>
      <c r="E39" s="142">
        <f>E31*100/E28</f>
        <v>2.9411764705882355</v>
      </c>
      <c r="F39" s="142">
        <f>F31*100/F28</f>
        <v>9.5406360424028271</v>
      </c>
    </row>
    <row r="40" spans="1:6" s="64" customFormat="1" ht="14.5" customHeight="1">
      <c r="A40" s="394"/>
      <c r="B40" s="29" t="s">
        <v>164</v>
      </c>
      <c r="C40" s="240" t="s">
        <v>247</v>
      </c>
      <c r="D40" s="143">
        <f>D36-D35</f>
        <v>-0.13377599843765259</v>
      </c>
      <c r="E40" s="143">
        <f>E36-E35</f>
        <v>-1.4412655014158773</v>
      </c>
      <c r="F40" s="143">
        <f>F36-F35</f>
        <v>1.5750414998535334</v>
      </c>
    </row>
    <row r="41" spans="1:6" s="64" customFormat="1" ht="14.5" customHeight="1">
      <c r="A41" s="387" t="s">
        <v>159</v>
      </c>
      <c r="B41" s="28" t="s">
        <v>8</v>
      </c>
      <c r="C41" s="142">
        <f>C32*100/C27</f>
        <v>12.85097192224622</v>
      </c>
      <c r="D41" s="142">
        <f>D32*100/D27</f>
        <v>-54.545454545454547</v>
      </c>
      <c r="E41" s="142">
        <f>E32*100/E27</f>
        <v>14.441416893732971</v>
      </c>
      <c r="F41" s="142">
        <f>F32*100/F27</f>
        <v>13.138686131386862</v>
      </c>
    </row>
    <row r="42" spans="1:6" s="64" customFormat="1" ht="14.5" customHeight="1">
      <c r="A42" s="388"/>
      <c r="B42" s="29" t="s">
        <v>164</v>
      </c>
      <c r="C42" s="240" t="s">
        <v>247</v>
      </c>
      <c r="D42" s="143">
        <f>D36-D34</f>
        <v>-0.70943606808106074</v>
      </c>
      <c r="E42" s="143">
        <f>E36-E34</f>
        <v>0.55855818615849984</v>
      </c>
      <c r="F42" s="143">
        <f>F36-F34</f>
        <v>0.15087788192256113</v>
      </c>
    </row>
    <row r="43" spans="1:6" s="64" customFormat="1" ht="14.5" customHeight="1">
      <c r="A43" s="411"/>
      <c r="B43" s="411"/>
      <c r="C43" s="411" t="s">
        <v>31</v>
      </c>
      <c r="D43" s="411"/>
      <c r="E43" s="411"/>
      <c r="F43" s="411"/>
    </row>
    <row r="44" spans="1:6" s="64" customFormat="1" ht="14.5" customHeight="1">
      <c r="A44" s="413"/>
      <c r="B44" s="413"/>
      <c r="C44" s="413" t="s">
        <v>5</v>
      </c>
      <c r="D44" s="413"/>
      <c r="E44" s="413"/>
      <c r="F44" s="413"/>
    </row>
    <row r="45" spans="1:6" s="64" customFormat="1" ht="14.5" customHeight="1">
      <c r="A45" s="389">
        <v>2011</v>
      </c>
      <c r="B45" s="390"/>
      <c r="C45" s="66">
        <v>376</v>
      </c>
      <c r="D45" s="66">
        <f>'Tab. 1.19-6'!C21</f>
        <v>1</v>
      </c>
      <c r="E45" s="66">
        <f>'Tab. 1.19-6'!D21</f>
        <v>103</v>
      </c>
      <c r="F45" s="66">
        <f>'Tab. 1.19-6'!E21</f>
        <v>272</v>
      </c>
    </row>
    <row r="46" spans="1:6" s="64" customFormat="1" ht="14.5" customHeight="1">
      <c r="A46" s="391">
        <v>2013</v>
      </c>
      <c r="B46" s="392"/>
      <c r="C46" s="67">
        <v>390</v>
      </c>
      <c r="D46" s="67">
        <v>2</v>
      </c>
      <c r="E46" s="67">
        <v>125</v>
      </c>
      <c r="F46" s="67">
        <f>C46-D46-E46</f>
        <v>263</v>
      </c>
    </row>
    <row r="47" spans="1:6" s="64" customFormat="1" ht="14.5" customHeight="1">
      <c r="A47" s="389">
        <v>2015</v>
      </c>
      <c r="B47" s="390"/>
      <c r="C47" s="66">
        <v>401</v>
      </c>
      <c r="D47" s="176">
        <f>'Tab. 1.19-6'!G21</f>
        <v>1</v>
      </c>
      <c r="E47" s="176">
        <f>'Tab. 1.19-6'!H21</f>
        <v>130</v>
      </c>
      <c r="F47" s="176">
        <f>'Tab. 1.19-6'!I21</f>
        <v>270</v>
      </c>
    </row>
    <row r="48" spans="1:6" s="64" customFormat="1" ht="14.5" customHeight="1">
      <c r="A48" s="391" t="s">
        <v>161</v>
      </c>
      <c r="B48" s="392"/>
      <c r="C48" s="140">
        <f t="shared" ref="C48:F49" si="4">C46-C45</f>
        <v>14</v>
      </c>
      <c r="D48" s="140">
        <f t="shared" si="4"/>
        <v>1</v>
      </c>
      <c r="E48" s="140">
        <f t="shared" si="4"/>
        <v>22</v>
      </c>
      <c r="F48" s="140">
        <f t="shared" si="4"/>
        <v>-9</v>
      </c>
    </row>
    <row r="49" spans="1:6" s="64" customFormat="1" ht="14.5" customHeight="1">
      <c r="A49" s="389" t="s">
        <v>160</v>
      </c>
      <c r="B49" s="390"/>
      <c r="C49" s="141">
        <f t="shared" si="4"/>
        <v>11</v>
      </c>
      <c r="D49" s="141">
        <f t="shared" si="4"/>
        <v>-1</v>
      </c>
      <c r="E49" s="141">
        <f t="shared" si="4"/>
        <v>5</v>
      </c>
      <c r="F49" s="141">
        <f t="shared" si="4"/>
        <v>7</v>
      </c>
    </row>
    <row r="50" spans="1:6" s="64" customFormat="1" ht="14.5" customHeight="1">
      <c r="A50" s="391" t="s">
        <v>159</v>
      </c>
      <c r="B50" s="392"/>
      <c r="C50" s="140">
        <f>C47-C45</f>
        <v>25</v>
      </c>
      <c r="D50" s="140">
        <f>D47-D45</f>
        <v>0</v>
      </c>
      <c r="E50" s="140">
        <f>E47-E45</f>
        <v>27</v>
      </c>
      <c r="F50" s="140">
        <f>F47-F45</f>
        <v>-2</v>
      </c>
    </row>
    <row r="51" spans="1:6" s="64" customFormat="1" ht="14.5" customHeight="1">
      <c r="A51" s="413"/>
      <c r="B51" s="413"/>
      <c r="C51" s="413" t="s">
        <v>121</v>
      </c>
      <c r="D51" s="413"/>
      <c r="E51" s="413"/>
      <c r="F51" s="413"/>
    </row>
    <row r="52" spans="1:6" s="64" customFormat="1" ht="14.5" customHeight="1">
      <c r="A52" s="389">
        <v>2011</v>
      </c>
      <c r="B52" s="390"/>
      <c r="C52" s="66">
        <f t="shared" ref="C52:F54" si="5">C45*100/$C45</f>
        <v>100</v>
      </c>
      <c r="D52" s="66">
        <f t="shared" si="5"/>
        <v>0.26595744680851063</v>
      </c>
      <c r="E52" s="66">
        <f t="shared" si="5"/>
        <v>27.393617021276597</v>
      </c>
      <c r="F52" s="66">
        <f t="shared" si="5"/>
        <v>72.340425531914889</v>
      </c>
    </row>
    <row r="53" spans="1:6" s="64" customFormat="1" ht="14.5" customHeight="1">
      <c r="A53" s="391">
        <v>2013</v>
      </c>
      <c r="B53" s="392"/>
      <c r="C53" s="67">
        <f t="shared" si="5"/>
        <v>100</v>
      </c>
      <c r="D53" s="139">
        <f t="shared" si="5"/>
        <v>0.51282051282051277</v>
      </c>
      <c r="E53" s="139">
        <f t="shared" si="5"/>
        <v>32.051282051282051</v>
      </c>
      <c r="F53" s="139">
        <f t="shared" si="5"/>
        <v>67.435897435897431</v>
      </c>
    </row>
    <row r="54" spans="1:6" s="64" customFormat="1" ht="14.5" customHeight="1">
      <c r="A54" s="389">
        <v>2015</v>
      </c>
      <c r="B54" s="390"/>
      <c r="C54" s="66">
        <f t="shared" si="5"/>
        <v>100</v>
      </c>
      <c r="D54" s="176">
        <f t="shared" si="5"/>
        <v>0.24937655860349128</v>
      </c>
      <c r="E54" s="176">
        <f t="shared" si="5"/>
        <v>32.418952618453865</v>
      </c>
      <c r="F54" s="138">
        <f t="shared" si="5"/>
        <v>67.331670822942641</v>
      </c>
    </row>
    <row r="55" spans="1:6" s="64" customFormat="1" ht="14.5" customHeight="1">
      <c r="A55" s="387" t="s">
        <v>161</v>
      </c>
      <c r="B55" s="28" t="s">
        <v>8</v>
      </c>
      <c r="C55" s="142">
        <f>C48*100/C45</f>
        <v>3.7234042553191489</v>
      </c>
      <c r="D55" s="142">
        <f>D48*100/D45</f>
        <v>100</v>
      </c>
      <c r="E55" s="142">
        <f>E48*100/E45</f>
        <v>21.359223300970875</v>
      </c>
      <c r="F55" s="142">
        <f>F48*100/F45</f>
        <v>-3.3088235294117645</v>
      </c>
    </row>
    <row r="56" spans="1:6" s="64" customFormat="1" ht="14.5" customHeight="1">
      <c r="A56" s="388"/>
      <c r="B56" s="29" t="s">
        <v>164</v>
      </c>
      <c r="C56" s="240" t="s">
        <v>247</v>
      </c>
      <c r="D56" s="143">
        <f>D53-D52</f>
        <v>0.24686306601200214</v>
      </c>
      <c r="E56" s="143">
        <f>E53-E52</f>
        <v>4.6576650300054538</v>
      </c>
      <c r="F56" s="143">
        <f>F53-F52</f>
        <v>-4.904528096017458</v>
      </c>
    </row>
    <row r="57" spans="1:6" s="64" customFormat="1" ht="14.5" customHeight="1">
      <c r="A57" s="393" t="s">
        <v>160</v>
      </c>
      <c r="B57" s="28" t="s">
        <v>8</v>
      </c>
      <c r="C57" s="142">
        <f>C49*100/C46</f>
        <v>2.8205128205128207</v>
      </c>
      <c r="D57" s="142">
        <f>D49*100/D46</f>
        <v>-50</v>
      </c>
      <c r="E57" s="142">
        <f>E49*100/E46</f>
        <v>4</v>
      </c>
      <c r="F57" s="142">
        <f>F49*100/F46</f>
        <v>2.661596958174905</v>
      </c>
    </row>
    <row r="58" spans="1:6" s="64" customFormat="1" ht="14.5" customHeight="1">
      <c r="A58" s="394"/>
      <c r="B58" s="29" t="s">
        <v>164</v>
      </c>
      <c r="C58" s="240" t="s">
        <v>247</v>
      </c>
      <c r="D58" s="143">
        <f>D54-D53</f>
        <v>-0.26344395421702149</v>
      </c>
      <c r="E58" s="143">
        <f>E54-E53</f>
        <v>0.3676705671718139</v>
      </c>
      <c r="F58" s="143">
        <f>F54-F53</f>
        <v>-0.10422661295478974</v>
      </c>
    </row>
    <row r="59" spans="1:6" s="64" customFormat="1" ht="14.5" customHeight="1">
      <c r="A59" s="387" t="s">
        <v>159</v>
      </c>
      <c r="B59" s="28" t="s">
        <v>8</v>
      </c>
      <c r="C59" s="142">
        <f>C50*100/C45</f>
        <v>6.6489361702127656</v>
      </c>
      <c r="D59" s="142">
        <f>D50*100/D45</f>
        <v>0</v>
      </c>
      <c r="E59" s="142">
        <f>E50*100/E45</f>
        <v>26.21359223300971</v>
      </c>
      <c r="F59" s="142">
        <f>F50*100/F45</f>
        <v>-0.73529411764705888</v>
      </c>
    </row>
    <row r="60" spans="1:6" s="64" customFormat="1" ht="14.5" customHeight="1">
      <c r="A60" s="388"/>
      <c r="B60" s="29" t="s">
        <v>164</v>
      </c>
      <c r="C60" s="240" t="s">
        <v>247</v>
      </c>
      <c r="D60" s="143">
        <f>D54-D52</f>
        <v>-1.6580888205019351E-2</v>
      </c>
      <c r="E60" s="143">
        <f>E54-E52</f>
        <v>5.0253355971772677</v>
      </c>
      <c r="F60" s="143">
        <f>F54-F52</f>
        <v>-5.0087547089722477</v>
      </c>
    </row>
    <row r="61" spans="1:6" s="64" customFormat="1" ht="14.5" customHeight="1">
      <c r="A61" s="338" t="s">
        <v>305</v>
      </c>
      <c r="B61" s="338"/>
      <c r="C61" s="338"/>
      <c r="D61" s="338"/>
      <c r="E61" s="338"/>
      <c r="F61" s="338"/>
    </row>
    <row r="62" spans="1:6" s="64" customFormat="1" ht="14.5" customHeight="1">
      <c r="A62" s="370"/>
      <c r="B62" s="370"/>
      <c r="C62" s="370"/>
      <c r="D62" s="370"/>
      <c r="E62" s="370"/>
      <c r="F62" s="370"/>
    </row>
    <row r="63" spans="1:6" s="64" customFormat="1" ht="14.5" customHeight="1"/>
    <row r="64" spans="1:6" ht="14.5" customHeight="1"/>
  </sheetData>
  <mergeCells count="58">
    <mergeCell ref="A5:B6"/>
    <mergeCell ref="C5:C6"/>
    <mergeCell ref="D5:F5"/>
    <mergeCell ref="A13:B13"/>
    <mergeCell ref="A7:B7"/>
    <mergeCell ref="C7:F7"/>
    <mergeCell ref="A8:B8"/>
    <mergeCell ref="C8:F8"/>
    <mergeCell ref="A14:B14"/>
    <mergeCell ref="A16:B16"/>
    <mergeCell ref="A17:B17"/>
    <mergeCell ref="A9:B9"/>
    <mergeCell ref="A10:B10"/>
    <mergeCell ref="A11:B11"/>
    <mergeCell ref="A12:B12"/>
    <mergeCell ref="A15:B15"/>
    <mergeCell ref="C15:F15"/>
    <mergeCell ref="A18:B18"/>
    <mergeCell ref="A19:A20"/>
    <mergeCell ref="A21:A22"/>
    <mergeCell ref="A23:A24"/>
    <mergeCell ref="A25:B25"/>
    <mergeCell ref="C25:F25"/>
    <mergeCell ref="A27:B27"/>
    <mergeCell ref="A28:B28"/>
    <mergeCell ref="A29:B29"/>
    <mergeCell ref="A30:B30"/>
    <mergeCell ref="A26:B26"/>
    <mergeCell ref="C26:F26"/>
    <mergeCell ref="A31:B31"/>
    <mergeCell ref="A32:B32"/>
    <mergeCell ref="A34:B34"/>
    <mergeCell ref="A35:B35"/>
    <mergeCell ref="A33:B33"/>
    <mergeCell ref="C33:F33"/>
    <mergeCell ref="A36:B36"/>
    <mergeCell ref="A37:A38"/>
    <mergeCell ref="A39:A40"/>
    <mergeCell ref="A41:A42"/>
    <mergeCell ref="A43:B43"/>
    <mergeCell ref="C43:F43"/>
    <mergeCell ref="C44:F44"/>
    <mergeCell ref="A49:B49"/>
    <mergeCell ref="A50:B50"/>
    <mergeCell ref="A52:B52"/>
    <mergeCell ref="A53:B53"/>
    <mergeCell ref="A51:B51"/>
    <mergeCell ref="C51:F51"/>
    <mergeCell ref="A45:B45"/>
    <mergeCell ref="A46:B46"/>
    <mergeCell ref="A47:B47"/>
    <mergeCell ref="A48:B48"/>
    <mergeCell ref="A44:B44"/>
    <mergeCell ref="A61:F62"/>
    <mergeCell ref="A54:B54"/>
    <mergeCell ref="A55:A56"/>
    <mergeCell ref="A57:A58"/>
    <mergeCell ref="A59:A6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J52" sqref="J52"/>
    </sheetView>
  </sheetViews>
  <sheetFormatPr baseColWidth="10" defaultColWidth="10.81640625" defaultRowHeight="14"/>
  <cols>
    <col min="1" max="1" width="24.54296875" style="1" customWidth="1"/>
    <col min="2" max="2" width="15.54296875" style="1" customWidth="1"/>
    <col min="3" max="5" width="18.54296875" style="1" customWidth="1"/>
    <col min="6" max="6" width="15.54296875" style="1" customWidth="1"/>
    <col min="7" max="9" width="18.54296875" style="1" customWidth="1"/>
    <col min="10" max="10" width="15.54296875" style="1" customWidth="1"/>
    <col min="11" max="13" width="18.54296875" style="1" customWidth="1"/>
    <col min="14" max="16384" width="10.81640625" style="1"/>
  </cols>
  <sheetData>
    <row r="1" spans="1:13" s="15" customFormat="1" ht="20.149999999999999" customHeight="1">
      <c r="A1" s="35" t="s">
        <v>0</v>
      </c>
    </row>
    <row r="2" spans="1:13" s="64" customFormat="1" ht="14.5" customHeight="1">
      <c r="A2" s="126"/>
    </row>
    <row r="3" spans="1:13" s="4" customFormat="1" ht="14.5" customHeight="1">
      <c r="A3" s="54" t="s">
        <v>294</v>
      </c>
    </row>
    <row r="4" spans="1:13" s="64" customFormat="1" ht="14.5" customHeight="1">
      <c r="A4" s="127"/>
    </row>
    <row r="5" spans="1:13" s="64" customFormat="1" ht="14.5" customHeight="1">
      <c r="A5" s="409" t="s">
        <v>29</v>
      </c>
      <c r="B5" s="427">
        <v>2011</v>
      </c>
      <c r="C5" s="428"/>
      <c r="D5" s="428"/>
      <c r="E5" s="430"/>
      <c r="F5" s="427">
        <v>2015</v>
      </c>
      <c r="G5" s="428"/>
      <c r="H5" s="428"/>
      <c r="I5" s="430"/>
      <c r="J5" s="427" t="s">
        <v>59</v>
      </c>
      <c r="K5" s="428"/>
      <c r="L5" s="428"/>
      <c r="M5" s="430"/>
    </row>
    <row r="6" spans="1:13" ht="20.149999999999999" customHeight="1">
      <c r="A6" s="386"/>
      <c r="B6" s="342" t="s">
        <v>2</v>
      </c>
      <c r="C6" s="380" t="s">
        <v>51</v>
      </c>
      <c r="D6" s="380"/>
      <c r="E6" s="380"/>
      <c r="F6" s="342" t="s">
        <v>2</v>
      </c>
      <c r="G6" s="380" t="s">
        <v>51</v>
      </c>
      <c r="H6" s="380"/>
      <c r="I6" s="380"/>
      <c r="J6" s="342" t="s">
        <v>2</v>
      </c>
      <c r="K6" s="380" t="s">
        <v>51</v>
      </c>
      <c r="L6" s="380"/>
      <c r="M6" s="380"/>
    </row>
    <row r="7" spans="1:13" ht="52" customHeight="1">
      <c r="A7" s="386"/>
      <c r="B7" s="342"/>
      <c r="C7" s="209" t="s">
        <v>67</v>
      </c>
      <c r="D7" s="209" t="s">
        <v>65</v>
      </c>
      <c r="E7" s="209" t="s">
        <v>66</v>
      </c>
      <c r="F7" s="342"/>
      <c r="G7" s="209" t="s">
        <v>67</v>
      </c>
      <c r="H7" s="209" t="s">
        <v>65</v>
      </c>
      <c r="I7" s="209" t="s">
        <v>66</v>
      </c>
      <c r="J7" s="342"/>
      <c r="K7" s="209" t="s">
        <v>67</v>
      </c>
      <c r="L7" s="209" t="s">
        <v>65</v>
      </c>
      <c r="M7" s="209" t="s">
        <v>66</v>
      </c>
    </row>
    <row r="8" spans="1:13" ht="15" customHeight="1">
      <c r="A8" s="58"/>
      <c r="B8" s="378" t="s">
        <v>5</v>
      </c>
      <c r="C8" s="378"/>
      <c r="D8" s="378"/>
      <c r="E8" s="378"/>
      <c r="F8" s="378" t="s">
        <v>5</v>
      </c>
      <c r="G8" s="378"/>
      <c r="H8" s="378"/>
      <c r="I8" s="378"/>
      <c r="J8" s="378" t="s">
        <v>5</v>
      </c>
      <c r="K8" s="378"/>
      <c r="L8" s="378"/>
      <c r="M8" s="378"/>
    </row>
    <row r="9" spans="1:13">
      <c r="A9" s="7" t="s">
        <v>10</v>
      </c>
      <c r="B9" s="66">
        <f t="shared" ref="B9:I9" si="0">SUM(B11:B20,B22:B27)</f>
        <v>51484</v>
      </c>
      <c r="C9" s="66">
        <f t="shared" si="0"/>
        <v>299</v>
      </c>
      <c r="D9" s="66">
        <f t="shared" si="0"/>
        <v>16397</v>
      </c>
      <c r="E9" s="66">
        <f t="shared" si="0"/>
        <v>34788</v>
      </c>
      <c r="F9" s="66">
        <f t="shared" si="0"/>
        <v>54536</v>
      </c>
      <c r="G9" s="66">
        <f t="shared" si="0"/>
        <v>260</v>
      </c>
      <c r="H9" s="66">
        <f t="shared" si="0"/>
        <v>18572</v>
      </c>
      <c r="I9" s="66">
        <f t="shared" si="0"/>
        <v>35704</v>
      </c>
      <c r="J9" s="141">
        <f>F9-B9</f>
        <v>3052</v>
      </c>
      <c r="K9" s="141">
        <f>G9-C9</f>
        <v>-39</v>
      </c>
      <c r="L9" s="141">
        <f>H9-D9</f>
        <v>2175</v>
      </c>
      <c r="M9" s="141">
        <f>I9-E9</f>
        <v>916</v>
      </c>
    </row>
    <row r="10" spans="1:13">
      <c r="A10" s="44" t="s">
        <v>30</v>
      </c>
      <c r="B10" s="67">
        <f t="shared" ref="B10:I10" si="1">SUM(B11:B20)</f>
        <v>40881</v>
      </c>
      <c r="C10" s="67">
        <f t="shared" si="1"/>
        <v>262</v>
      </c>
      <c r="D10" s="67">
        <f t="shared" si="1"/>
        <v>13290</v>
      </c>
      <c r="E10" s="67">
        <f t="shared" si="1"/>
        <v>27329</v>
      </c>
      <c r="F10" s="67">
        <f t="shared" si="1"/>
        <v>43289</v>
      </c>
      <c r="G10" s="67">
        <f t="shared" si="1"/>
        <v>225</v>
      </c>
      <c r="H10" s="67">
        <f t="shared" si="1"/>
        <v>14689</v>
      </c>
      <c r="I10" s="67">
        <f t="shared" si="1"/>
        <v>28375</v>
      </c>
      <c r="J10" s="140">
        <f t="shared" ref="J10:J27" si="2">F10-B10</f>
        <v>2408</v>
      </c>
      <c r="K10" s="140">
        <f t="shared" ref="K10:K27" si="3">G10-C10</f>
        <v>-37</v>
      </c>
      <c r="L10" s="140">
        <f t="shared" ref="L10:L27" si="4">H10-D10</f>
        <v>1399</v>
      </c>
      <c r="M10" s="140">
        <f t="shared" ref="M10:M27" si="5">I10-E10</f>
        <v>1046</v>
      </c>
    </row>
    <row r="11" spans="1:13">
      <c r="A11" s="68" t="s">
        <v>11</v>
      </c>
      <c r="B11" s="66">
        <v>1681</v>
      </c>
      <c r="C11" s="66">
        <v>9</v>
      </c>
      <c r="D11" s="66">
        <v>755</v>
      </c>
      <c r="E11" s="66">
        <f>B11-C11-D11</f>
        <v>917</v>
      </c>
      <c r="F11" s="66">
        <v>1765</v>
      </c>
      <c r="G11" s="66">
        <v>12</v>
      </c>
      <c r="H11" s="66">
        <v>754</v>
      </c>
      <c r="I11" s="66">
        <f t="shared" ref="I11:I20" si="6">F11-G11-H11</f>
        <v>999</v>
      </c>
      <c r="J11" s="141">
        <f t="shared" si="2"/>
        <v>84</v>
      </c>
      <c r="K11" s="141">
        <f t="shared" si="3"/>
        <v>3</v>
      </c>
      <c r="L11" s="141">
        <f t="shared" si="4"/>
        <v>-1</v>
      </c>
      <c r="M11" s="141">
        <f t="shared" si="5"/>
        <v>82</v>
      </c>
    </row>
    <row r="12" spans="1:13">
      <c r="A12" s="69" t="s">
        <v>12</v>
      </c>
      <c r="B12" s="67">
        <v>1054</v>
      </c>
      <c r="C12" s="67">
        <v>5</v>
      </c>
      <c r="D12" s="67">
        <v>209</v>
      </c>
      <c r="E12" s="67">
        <f t="shared" ref="E12:E20" si="7">B12-C12-D12</f>
        <v>840</v>
      </c>
      <c r="F12" s="67">
        <v>1048</v>
      </c>
      <c r="G12" s="67">
        <v>1</v>
      </c>
      <c r="H12" s="67">
        <v>234</v>
      </c>
      <c r="I12" s="67">
        <f t="shared" si="6"/>
        <v>813</v>
      </c>
      <c r="J12" s="140">
        <f t="shared" si="2"/>
        <v>-6</v>
      </c>
      <c r="K12" s="140">
        <f t="shared" si="3"/>
        <v>-4</v>
      </c>
      <c r="L12" s="140">
        <f t="shared" si="4"/>
        <v>25</v>
      </c>
      <c r="M12" s="140">
        <f t="shared" si="5"/>
        <v>-27</v>
      </c>
    </row>
    <row r="13" spans="1:13">
      <c r="A13" s="68" t="s">
        <v>13</v>
      </c>
      <c r="B13" s="66">
        <v>4687</v>
      </c>
      <c r="C13" s="66">
        <v>150</v>
      </c>
      <c r="D13" s="66">
        <v>1111</v>
      </c>
      <c r="E13" s="66">
        <f t="shared" si="7"/>
        <v>3426</v>
      </c>
      <c r="F13" s="66">
        <v>5119</v>
      </c>
      <c r="G13" s="66">
        <v>149</v>
      </c>
      <c r="H13" s="66">
        <v>1135</v>
      </c>
      <c r="I13" s="66">
        <f t="shared" si="6"/>
        <v>3835</v>
      </c>
      <c r="J13" s="141">
        <f t="shared" si="2"/>
        <v>432</v>
      </c>
      <c r="K13" s="141">
        <f t="shared" si="3"/>
        <v>-1</v>
      </c>
      <c r="L13" s="141">
        <f t="shared" si="4"/>
        <v>24</v>
      </c>
      <c r="M13" s="141">
        <f t="shared" si="5"/>
        <v>409</v>
      </c>
    </row>
    <row r="14" spans="1:13">
      <c r="A14" s="69" t="s">
        <v>14</v>
      </c>
      <c r="B14" s="67">
        <v>428</v>
      </c>
      <c r="C14" s="67">
        <v>1</v>
      </c>
      <c r="D14" s="67">
        <v>150</v>
      </c>
      <c r="E14" s="67">
        <f t="shared" si="7"/>
        <v>277</v>
      </c>
      <c r="F14" s="67">
        <v>435</v>
      </c>
      <c r="G14" s="67">
        <v>1</v>
      </c>
      <c r="H14" s="67">
        <v>97</v>
      </c>
      <c r="I14" s="67">
        <f t="shared" si="6"/>
        <v>337</v>
      </c>
      <c r="J14" s="140">
        <f t="shared" si="2"/>
        <v>7</v>
      </c>
      <c r="K14" s="140">
        <f t="shared" si="3"/>
        <v>0</v>
      </c>
      <c r="L14" s="140">
        <f t="shared" si="4"/>
        <v>-53</v>
      </c>
      <c r="M14" s="140">
        <f t="shared" si="5"/>
        <v>60</v>
      </c>
    </row>
    <row r="15" spans="1:13">
      <c r="A15" s="68" t="s">
        <v>15</v>
      </c>
      <c r="B15" s="66">
        <v>9486</v>
      </c>
      <c r="C15" s="66">
        <v>64</v>
      </c>
      <c r="D15" s="66">
        <v>3465</v>
      </c>
      <c r="E15" s="66">
        <f t="shared" si="7"/>
        <v>5957</v>
      </c>
      <c r="F15" s="66">
        <v>9876</v>
      </c>
      <c r="G15" s="66">
        <v>43</v>
      </c>
      <c r="H15" s="66">
        <v>4389</v>
      </c>
      <c r="I15" s="66">
        <f t="shared" si="6"/>
        <v>5444</v>
      </c>
      <c r="J15" s="141">
        <f t="shared" si="2"/>
        <v>390</v>
      </c>
      <c r="K15" s="141">
        <f t="shared" si="3"/>
        <v>-21</v>
      </c>
      <c r="L15" s="141">
        <f t="shared" si="4"/>
        <v>924</v>
      </c>
      <c r="M15" s="141">
        <f t="shared" si="5"/>
        <v>-513</v>
      </c>
    </row>
    <row r="16" spans="1:13">
      <c r="A16" s="69" t="s">
        <v>16</v>
      </c>
      <c r="B16" s="67">
        <v>3950</v>
      </c>
      <c r="C16" s="67">
        <v>1</v>
      </c>
      <c r="D16" s="67">
        <v>1918</v>
      </c>
      <c r="E16" s="67">
        <f t="shared" si="7"/>
        <v>2031</v>
      </c>
      <c r="F16" s="67">
        <v>4193</v>
      </c>
      <c r="G16" s="67">
        <v>2</v>
      </c>
      <c r="H16" s="67">
        <v>2059</v>
      </c>
      <c r="I16" s="67">
        <f t="shared" si="6"/>
        <v>2132</v>
      </c>
      <c r="J16" s="140">
        <f t="shared" si="2"/>
        <v>243</v>
      </c>
      <c r="K16" s="140">
        <f t="shared" si="3"/>
        <v>1</v>
      </c>
      <c r="L16" s="140">
        <f t="shared" si="4"/>
        <v>141</v>
      </c>
      <c r="M16" s="140">
        <f t="shared" si="5"/>
        <v>101</v>
      </c>
    </row>
    <row r="17" spans="1:13">
      <c r="A17" s="68" t="s">
        <v>17</v>
      </c>
      <c r="B17" s="66">
        <v>2429</v>
      </c>
      <c r="C17" s="66">
        <v>21</v>
      </c>
      <c r="D17" s="66">
        <v>547</v>
      </c>
      <c r="E17" s="66">
        <f t="shared" si="7"/>
        <v>1861</v>
      </c>
      <c r="F17" s="66">
        <v>2495</v>
      </c>
      <c r="G17" s="66">
        <v>11</v>
      </c>
      <c r="H17" s="66">
        <v>582</v>
      </c>
      <c r="I17" s="66">
        <f t="shared" si="6"/>
        <v>1902</v>
      </c>
      <c r="J17" s="141">
        <f t="shared" si="2"/>
        <v>66</v>
      </c>
      <c r="K17" s="141">
        <f t="shared" si="3"/>
        <v>-10</v>
      </c>
      <c r="L17" s="141">
        <f t="shared" si="4"/>
        <v>35</v>
      </c>
      <c r="M17" s="141">
        <f t="shared" si="5"/>
        <v>41</v>
      </c>
    </row>
    <row r="18" spans="1:13">
      <c r="A18" s="69" t="s">
        <v>18</v>
      </c>
      <c r="B18" s="67">
        <v>8244</v>
      </c>
      <c r="C18" s="67">
        <v>8</v>
      </c>
      <c r="D18" s="67">
        <v>2805</v>
      </c>
      <c r="E18" s="67">
        <f t="shared" si="7"/>
        <v>5431</v>
      </c>
      <c r="F18" s="67">
        <v>8710</v>
      </c>
      <c r="G18" s="67">
        <v>5</v>
      </c>
      <c r="H18" s="67">
        <v>2944</v>
      </c>
      <c r="I18" s="67">
        <f t="shared" si="6"/>
        <v>5761</v>
      </c>
      <c r="J18" s="140">
        <f t="shared" si="2"/>
        <v>466</v>
      </c>
      <c r="K18" s="140">
        <f t="shared" si="3"/>
        <v>-3</v>
      </c>
      <c r="L18" s="140">
        <f t="shared" si="4"/>
        <v>139</v>
      </c>
      <c r="M18" s="140">
        <f t="shared" si="5"/>
        <v>330</v>
      </c>
    </row>
    <row r="19" spans="1:13">
      <c r="A19" s="68" t="s">
        <v>19</v>
      </c>
      <c r="B19" s="66">
        <v>8453</v>
      </c>
      <c r="C19" s="66">
        <v>0</v>
      </c>
      <c r="D19" s="66">
        <v>2057</v>
      </c>
      <c r="E19" s="66">
        <f t="shared" si="7"/>
        <v>6396</v>
      </c>
      <c r="F19" s="66">
        <v>9166</v>
      </c>
      <c r="G19" s="66">
        <v>0</v>
      </c>
      <c r="H19" s="66">
        <v>2235</v>
      </c>
      <c r="I19" s="66">
        <f t="shared" si="6"/>
        <v>6931</v>
      </c>
      <c r="J19" s="141">
        <f t="shared" si="2"/>
        <v>713</v>
      </c>
      <c r="K19" s="141">
        <f t="shared" si="3"/>
        <v>0</v>
      </c>
      <c r="L19" s="141">
        <f t="shared" si="4"/>
        <v>178</v>
      </c>
      <c r="M19" s="141">
        <f t="shared" si="5"/>
        <v>535</v>
      </c>
    </row>
    <row r="20" spans="1:13">
      <c r="A20" s="69" t="s">
        <v>20</v>
      </c>
      <c r="B20" s="67">
        <v>469</v>
      </c>
      <c r="C20" s="67">
        <v>3</v>
      </c>
      <c r="D20" s="67">
        <v>273</v>
      </c>
      <c r="E20" s="67">
        <f t="shared" si="7"/>
        <v>193</v>
      </c>
      <c r="F20" s="67">
        <v>482</v>
      </c>
      <c r="G20" s="67">
        <v>1</v>
      </c>
      <c r="H20" s="67">
        <v>260</v>
      </c>
      <c r="I20" s="67">
        <f t="shared" si="6"/>
        <v>221</v>
      </c>
      <c r="J20" s="140">
        <f t="shared" si="2"/>
        <v>13</v>
      </c>
      <c r="K20" s="140">
        <f t="shared" si="3"/>
        <v>-2</v>
      </c>
      <c r="L20" s="140">
        <f t="shared" si="4"/>
        <v>-13</v>
      </c>
      <c r="M20" s="140">
        <f t="shared" si="5"/>
        <v>28</v>
      </c>
    </row>
    <row r="21" spans="1:13">
      <c r="A21" s="43" t="s">
        <v>31</v>
      </c>
      <c r="B21" s="66">
        <f t="shared" ref="B21:I21" si="8">SUM(B22:B27)</f>
        <v>10603</v>
      </c>
      <c r="C21" s="66">
        <f t="shared" si="8"/>
        <v>37</v>
      </c>
      <c r="D21" s="66">
        <f t="shared" si="8"/>
        <v>3107</v>
      </c>
      <c r="E21" s="66">
        <f t="shared" si="8"/>
        <v>7459</v>
      </c>
      <c r="F21" s="66">
        <f t="shared" si="8"/>
        <v>11247</v>
      </c>
      <c r="G21" s="66">
        <f t="shared" si="8"/>
        <v>35</v>
      </c>
      <c r="H21" s="66">
        <f t="shared" si="8"/>
        <v>3883</v>
      </c>
      <c r="I21" s="66">
        <f t="shared" si="8"/>
        <v>7329</v>
      </c>
      <c r="J21" s="141">
        <f t="shared" si="2"/>
        <v>644</v>
      </c>
      <c r="K21" s="141">
        <f t="shared" si="3"/>
        <v>-2</v>
      </c>
      <c r="L21" s="141">
        <f t="shared" si="4"/>
        <v>776</v>
      </c>
      <c r="M21" s="141">
        <f t="shared" si="5"/>
        <v>-130</v>
      </c>
    </row>
    <row r="22" spans="1:13">
      <c r="A22" s="69" t="s">
        <v>21</v>
      </c>
      <c r="B22" s="67">
        <v>1977</v>
      </c>
      <c r="C22" s="67">
        <v>3</v>
      </c>
      <c r="D22" s="67">
        <v>1225</v>
      </c>
      <c r="E22" s="67">
        <f t="shared" ref="E22:E27" si="9">B22-C22-D22</f>
        <v>749</v>
      </c>
      <c r="F22" s="67">
        <v>2356</v>
      </c>
      <c r="G22" s="67">
        <v>4</v>
      </c>
      <c r="H22" s="67">
        <v>1419</v>
      </c>
      <c r="I22" s="67">
        <f t="shared" ref="I22:I27" si="10">F22-G22-H22</f>
        <v>933</v>
      </c>
      <c r="J22" s="140">
        <f t="shared" si="2"/>
        <v>379</v>
      </c>
      <c r="K22" s="140">
        <f t="shared" si="3"/>
        <v>1</v>
      </c>
      <c r="L22" s="140">
        <f t="shared" si="4"/>
        <v>194</v>
      </c>
      <c r="M22" s="140">
        <f t="shared" si="5"/>
        <v>184</v>
      </c>
    </row>
    <row r="23" spans="1:13">
      <c r="A23" s="68" t="s">
        <v>22</v>
      </c>
      <c r="B23" s="66">
        <v>1768</v>
      </c>
      <c r="C23" s="66">
        <v>5</v>
      </c>
      <c r="D23" s="66">
        <v>289</v>
      </c>
      <c r="E23" s="66">
        <f t="shared" si="9"/>
        <v>1474</v>
      </c>
      <c r="F23" s="66">
        <v>1842</v>
      </c>
      <c r="G23" s="66">
        <v>4</v>
      </c>
      <c r="H23" s="66">
        <v>428</v>
      </c>
      <c r="I23" s="66">
        <f t="shared" si="10"/>
        <v>1410</v>
      </c>
      <c r="J23" s="141">
        <f t="shared" si="2"/>
        <v>74</v>
      </c>
      <c r="K23" s="141">
        <f t="shared" si="3"/>
        <v>-1</v>
      </c>
      <c r="L23" s="141">
        <f t="shared" si="4"/>
        <v>139</v>
      </c>
      <c r="M23" s="141">
        <f t="shared" si="5"/>
        <v>-64</v>
      </c>
    </row>
    <row r="24" spans="1:13">
      <c r="A24" s="69" t="s">
        <v>32</v>
      </c>
      <c r="B24" s="67">
        <v>1040</v>
      </c>
      <c r="C24" s="67">
        <v>7</v>
      </c>
      <c r="D24" s="67">
        <v>211</v>
      </c>
      <c r="E24" s="67">
        <f t="shared" si="9"/>
        <v>822</v>
      </c>
      <c r="F24" s="67">
        <v>1065</v>
      </c>
      <c r="G24" s="67">
        <v>6</v>
      </c>
      <c r="H24" s="67">
        <v>253</v>
      </c>
      <c r="I24" s="67">
        <f t="shared" si="10"/>
        <v>806</v>
      </c>
      <c r="J24" s="140">
        <f t="shared" si="2"/>
        <v>25</v>
      </c>
      <c r="K24" s="140">
        <f t="shared" si="3"/>
        <v>-1</v>
      </c>
      <c r="L24" s="140">
        <f t="shared" si="4"/>
        <v>42</v>
      </c>
      <c r="M24" s="140">
        <f t="shared" si="5"/>
        <v>-16</v>
      </c>
    </row>
    <row r="25" spans="1:13">
      <c r="A25" s="68" t="s">
        <v>23</v>
      </c>
      <c r="B25" s="66">
        <v>2780</v>
      </c>
      <c r="C25" s="66">
        <v>21</v>
      </c>
      <c r="D25" s="66">
        <v>933</v>
      </c>
      <c r="E25" s="66">
        <f t="shared" si="9"/>
        <v>1826</v>
      </c>
      <c r="F25" s="66">
        <v>2894</v>
      </c>
      <c r="G25" s="66">
        <v>17</v>
      </c>
      <c r="H25" s="66">
        <v>1114</v>
      </c>
      <c r="I25" s="66">
        <f t="shared" si="10"/>
        <v>1763</v>
      </c>
      <c r="J25" s="141">
        <f t="shared" si="2"/>
        <v>114</v>
      </c>
      <c r="K25" s="141">
        <f t="shared" si="3"/>
        <v>-4</v>
      </c>
      <c r="L25" s="141">
        <f t="shared" si="4"/>
        <v>181</v>
      </c>
      <c r="M25" s="141">
        <f t="shared" si="5"/>
        <v>-63</v>
      </c>
    </row>
    <row r="26" spans="1:13">
      <c r="A26" s="69" t="s">
        <v>24</v>
      </c>
      <c r="B26" s="67">
        <v>1724</v>
      </c>
      <c r="C26" s="67">
        <v>1</v>
      </c>
      <c r="D26" s="67">
        <v>235</v>
      </c>
      <c r="E26" s="67">
        <f t="shared" si="9"/>
        <v>1488</v>
      </c>
      <c r="F26" s="67">
        <v>1774</v>
      </c>
      <c r="G26" s="67">
        <v>4</v>
      </c>
      <c r="H26" s="67">
        <v>329</v>
      </c>
      <c r="I26" s="67">
        <f t="shared" si="10"/>
        <v>1441</v>
      </c>
      <c r="J26" s="140">
        <f t="shared" si="2"/>
        <v>50</v>
      </c>
      <c r="K26" s="140">
        <f t="shared" si="3"/>
        <v>3</v>
      </c>
      <c r="L26" s="140">
        <f t="shared" si="4"/>
        <v>94</v>
      </c>
      <c r="M26" s="140">
        <f t="shared" si="5"/>
        <v>-47</v>
      </c>
    </row>
    <row r="27" spans="1:13">
      <c r="A27" s="68" t="s">
        <v>25</v>
      </c>
      <c r="B27" s="66">
        <v>1314</v>
      </c>
      <c r="C27" s="66">
        <v>0</v>
      </c>
      <c r="D27" s="66">
        <v>214</v>
      </c>
      <c r="E27" s="66">
        <f t="shared" si="9"/>
        <v>1100</v>
      </c>
      <c r="F27" s="66">
        <v>1316</v>
      </c>
      <c r="G27" s="66">
        <v>0</v>
      </c>
      <c r="H27" s="66">
        <v>340</v>
      </c>
      <c r="I27" s="66">
        <f t="shared" si="10"/>
        <v>976</v>
      </c>
      <c r="J27" s="141">
        <f t="shared" si="2"/>
        <v>2</v>
      </c>
      <c r="K27" s="141">
        <f t="shared" si="3"/>
        <v>0</v>
      </c>
      <c r="L27" s="141">
        <f t="shared" si="4"/>
        <v>126</v>
      </c>
      <c r="M27" s="141">
        <f t="shared" si="5"/>
        <v>-124</v>
      </c>
    </row>
    <row r="28" spans="1:13" ht="15" customHeight="1">
      <c r="A28" s="58"/>
      <c r="B28" s="378" t="s">
        <v>121</v>
      </c>
      <c r="C28" s="378"/>
      <c r="D28" s="378"/>
      <c r="E28" s="378"/>
      <c r="F28" s="378" t="s">
        <v>121</v>
      </c>
      <c r="G28" s="378"/>
      <c r="H28" s="378"/>
      <c r="I28" s="378"/>
      <c r="J28" s="378" t="s">
        <v>293</v>
      </c>
      <c r="K28" s="378"/>
      <c r="L28" s="378"/>
      <c r="M28" s="378"/>
    </row>
    <row r="29" spans="1:13">
      <c r="A29" s="7" t="s">
        <v>10</v>
      </c>
      <c r="B29" s="89">
        <f>B9*100/$B9</f>
        <v>100</v>
      </c>
      <c r="C29" s="36">
        <f>C9*100/$B9</f>
        <v>0.58076295548131462</v>
      </c>
      <c r="D29" s="36">
        <f>D9*100/$B9</f>
        <v>31.848729702431825</v>
      </c>
      <c r="E29" s="36">
        <f>E9*100/$B9</f>
        <v>67.570507342086856</v>
      </c>
      <c r="F29" s="89">
        <f t="shared" ref="F29:I47" si="11">F9*100/$F9</f>
        <v>100</v>
      </c>
      <c r="G29" s="219">
        <f t="shared" si="11"/>
        <v>0.47674930321255682</v>
      </c>
      <c r="H29" s="219">
        <f t="shared" si="11"/>
        <v>34.054569458706176</v>
      </c>
      <c r="I29" s="219">
        <f t="shared" si="11"/>
        <v>65.468681238081274</v>
      </c>
      <c r="J29" s="231">
        <f t="shared" ref="J29:J47" si="12">F29-B29</f>
        <v>0</v>
      </c>
      <c r="K29" s="231">
        <f t="shared" ref="K29:K47" si="13">G29-C29</f>
        <v>-0.10401365226875781</v>
      </c>
      <c r="L29" s="231">
        <f t="shared" ref="L29:L47" si="14">H29-D29</f>
        <v>2.2058397562743508</v>
      </c>
      <c r="M29" s="231">
        <f t="shared" ref="M29:M47" si="15">I29-E29</f>
        <v>-2.1018261040055819</v>
      </c>
    </row>
    <row r="30" spans="1:13">
      <c r="A30" s="44" t="s">
        <v>30</v>
      </c>
      <c r="B30" s="90">
        <f t="shared" ref="B30:E45" si="16">B10*100/$B10</f>
        <v>100</v>
      </c>
      <c r="C30" s="37">
        <f t="shared" si="16"/>
        <v>0.64088451848046768</v>
      </c>
      <c r="D30" s="37">
        <f t="shared" si="16"/>
        <v>32.508989506127541</v>
      </c>
      <c r="E30" s="37">
        <f t="shared" si="16"/>
        <v>66.85012597539199</v>
      </c>
      <c r="F30" s="90">
        <f t="shared" si="11"/>
        <v>100</v>
      </c>
      <c r="G30" s="37">
        <f t="shared" si="11"/>
        <v>0.51976252627688324</v>
      </c>
      <c r="H30" s="37">
        <f t="shared" si="11"/>
        <v>33.932407771027279</v>
      </c>
      <c r="I30" s="37">
        <f t="shared" si="11"/>
        <v>65.547829702695836</v>
      </c>
      <c r="J30" s="232">
        <f t="shared" si="12"/>
        <v>0</v>
      </c>
      <c r="K30" s="232">
        <f t="shared" si="13"/>
        <v>-0.12112199220358444</v>
      </c>
      <c r="L30" s="232">
        <f t="shared" si="14"/>
        <v>1.4234182648997376</v>
      </c>
      <c r="M30" s="232">
        <f t="shared" si="15"/>
        <v>-1.3022962726961538</v>
      </c>
    </row>
    <row r="31" spans="1:13">
      <c r="A31" s="68" t="s">
        <v>11</v>
      </c>
      <c r="B31" s="89">
        <f t="shared" si="16"/>
        <v>100</v>
      </c>
      <c r="C31" s="36">
        <f t="shared" si="16"/>
        <v>0.53539559785841762</v>
      </c>
      <c r="D31" s="36">
        <f t="shared" si="16"/>
        <v>44.913741820345031</v>
      </c>
      <c r="E31" s="36">
        <f t="shared" si="16"/>
        <v>54.550862581796551</v>
      </c>
      <c r="F31" s="89">
        <f t="shared" si="11"/>
        <v>100</v>
      </c>
      <c r="G31" s="36">
        <f t="shared" si="11"/>
        <v>0.67988668555240794</v>
      </c>
      <c r="H31" s="36">
        <f t="shared" si="11"/>
        <v>42.71954674220963</v>
      </c>
      <c r="I31" s="36">
        <f t="shared" si="11"/>
        <v>56.600566572237959</v>
      </c>
      <c r="J31" s="231">
        <f t="shared" si="12"/>
        <v>0</v>
      </c>
      <c r="K31" s="231">
        <f t="shared" si="13"/>
        <v>0.14449108769399033</v>
      </c>
      <c r="L31" s="231">
        <f t="shared" si="14"/>
        <v>-2.1941950781354009</v>
      </c>
      <c r="M31" s="231">
        <f t="shared" si="15"/>
        <v>2.0497039904414081</v>
      </c>
    </row>
    <row r="32" spans="1:13">
      <c r="A32" s="69" t="s">
        <v>12</v>
      </c>
      <c r="B32" s="90">
        <f t="shared" si="16"/>
        <v>100</v>
      </c>
      <c r="C32" s="37">
        <f t="shared" si="16"/>
        <v>0.47438330170777987</v>
      </c>
      <c r="D32" s="37">
        <f t="shared" si="16"/>
        <v>19.829222011385198</v>
      </c>
      <c r="E32" s="37">
        <f t="shared" si="16"/>
        <v>79.696394686907027</v>
      </c>
      <c r="F32" s="90">
        <f t="shared" si="11"/>
        <v>100</v>
      </c>
      <c r="G32" s="37">
        <f t="shared" si="11"/>
        <v>9.5419847328244281E-2</v>
      </c>
      <c r="H32" s="37">
        <f t="shared" si="11"/>
        <v>22.328244274809162</v>
      </c>
      <c r="I32" s="37">
        <f t="shared" si="11"/>
        <v>77.57633587786259</v>
      </c>
      <c r="J32" s="232">
        <f t="shared" si="12"/>
        <v>0</v>
      </c>
      <c r="K32" s="232">
        <f t="shared" si="13"/>
        <v>-0.3789634543795356</v>
      </c>
      <c r="L32" s="232">
        <f t="shared" si="14"/>
        <v>2.4990222634239636</v>
      </c>
      <c r="M32" s="232">
        <f t="shared" si="15"/>
        <v>-2.120058809044437</v>
      </c>
    </row>
    <row r="33" spans="1:13">
      <c r="A33" s="68" t="s">
        <v>13</v>
      </c>
      <c r="B33" s="89">
        <f t="shared" si="16"/>
        <v>100</v>
      </c>
      <c r="C33" s="36">
        <f t="shared" si="16"/>
        <v>3.2003413697461061</v>
      </c>
      <c r="D33" s="36">
        <f t="shared" si="16"/>
        <v>23.703861745252826</v>
      </c>
      <c r="E33" s="36">
        <f t="shared" si="16"/>
        <v>73.095796885001064</v>
      </c>
      <c r="F33" s="89">
        <f t="shared" si="11"/>
        <v>100</v>
      </c>
      <c r="G33" s="36">
        <f t="shared" si="11"/>
        <v>2.9107247509279155</v>
      </c>
      <c r="H33" s="36">
        <f t="shared" si="11"/>
        <v>22.17229927720258</v>
      </c>
      <c r="I33" s="36">
        <f t="shared" si="11"/>
        <v>74.916975971869505</v>
      </c>
      <c r="J33" s="231">
        <f t="shared" si="12"/>
        <v>0</v>
      </c>
      <c r="K33" s="231">
        <f t="shared" si="13"/>
        <v>-0.28961661881819056</v>
      </c>
      <c r="L33" s="231">
        <f t="shared" si="14"/>
        <v>-1.5315624680502467</v>
      </c>
      <c r="M33" s="231">
        <f t="shared" si="15"/>
        <v>1.8211790868684403</v>
      </c>
    </row>
    <row r="34" spans="1:13">
      <c r="A34" s="69" t="s">
        <v>14</v>
      </c>
      <c r="B34" s="90">
        <f t="shared" si="16"/>
        <v>100</v>
      </c>
      <c r="C34" s="37">
        <f t="shared" si="16"/>
        <v>0.23364485981308411</v>
      </c>
      <c r="D34" s="37">
        <f t="shared" si="16"/>
        <v>35.046728971962615</v>
      </c>
      <c r="E34" s="37">
        <f t="shared" si="16"/>
        <v>64.719626168224295</v>
      </c>
      <c r="F34" s="90">
        <f t="shared" si="11"/>
        <v>100</v>
      </c>
      <c r="G34" s="37">
        <f t="shared" si="11"/>
        <v>0.22988505747126436</v>
      </c>
      <c r="H34" s="37">
        <f t="shared" si="11"/>
        <v>22.298850574712645</v>
      </c>
      <c r="I34" s="37">
        <f t="shared" si="11"/>
        <v>77.47126436781609</v>
      </c>
      <c r="J34" s="232">
        <f t="shared" si="12"/>
        <v>0</v>
      </c>
      <c r="K34" s="232">
        <f t="shared" si="13"/>
        <v>-3.7598023418197457E-3</v>
      </c>
      <c r="L34" s="232">
        <f t="shared" si="14"/>
        <v>-12.74787839724997</v>
      </c>
      <c r="M34" s="232">
        <f t="shared" si="15"/>
        <v>12.751638199591795</v>
      </c>
    </row>
    <row r="35" spans="1:13">
      <c r="A35" s="68" t="s">
        <v>15</v>
      </c>
      <c r="B35" s="89">
        <f t="shared" si="16"/>
        <v>100</v>
      </c>
      <c r="C35" s="36">
        <f t="shared" si="16"/>
        <v>0.67467847353995358</v>
      </c>
      <c r="D35" s="36">
        <f t="shared" si="16"/>
        <v>36.527514231499055</v>
      </c>
      <c r="E35" s="36">
        <f t="shared" si="16"/>
        <v>62.797807294960997</v>
      </c>
      <c r="F35" s="89">
        <f t="shared" si="11"/>
        <v>100</v>
      </c>
      <c r="G35" s="36">
        <f t="shared" si="11"/>
        <v>0.43539894694208181</v>
      </c>
      <c r="H35" s="36">
        <f t="shared" si="11"/>
        <v>44.441069258809236</v>
      </c>
      <c r="I35" s="36">
        <f t="shared" si="11"/>
        <v>55.123531794248684</v>
      </c>
      <c r="J35" s="231">
        <f t="shared" si="12"/>
        <v>0</v>
      </c>
      <c r="K35" s="231">
        <f t="shared" si="13"/>
        <v>-0.23927952659787177</v>
      </c>
      <c r="L35" s="231">
        <f t="shared" si="14"/>
        <v>7.9135550273101813</v>
      </c>
      <c r="M35" s="231">
        <f t="shared" si="15"/>
        <v>-7.6742755007123122</v>
      </c>
    </row>
    <row r="36" spans="1:13">
      <c r="A36" s="69" t="s">
        <v>16</v>
      </c>
      <c r="B36" s="90">
        <f t="shared" si="16"/>
        <v>100</v>
      </c>
      <c r="C36" s="37">
        <f t="shared" si="16"/>
        <v>2.5316455696202531E-2</v>
      </c>
      <c r="D36" s="37">
        <f t="shared" si="16"/>
        <v>48.556962025316459</v>
      </c>
      <c r="E36" s="37">
        <f t="shared" si="16"/>
        <v>51.417721518987342</v>
      </c>
      <c r="F36" s="90">
        <f t="shared" si="11"/>
        <v>100</v>
      </c>
      <c r="G36" s="37">
        <f t="shared" si="11"/>
        <v>4.7698545194371569E-2</v>
      </c>
      <c r="H36" s="37">
        <f t="shared" si="11"/>
        <v>49.105652277605536</v>
      </c>
      <c r="I36" s="37">
        <f t="shared" si="11"/>
        <v>50.846649177200092</v>
      </c>
      <c r="J36" s="232">
        <f t="shared" si="12"/>
        <v>0</v>
      </c>
      <c r="K36" s="232">
        <f t="shared" si="13"/>
        <v>2.2382089498169038E-2</v>
      </c>
      <c r="L36" s="232">
        <f t="shared" si="14"/>
        <v>0.54869025228907731</v>
      </c>
      <c r="M36" s="232">
        <f t="shared" si="15"/>
        <v>-0.57107234178725008</v>
      </c>
    </row>
    <row r="37" spans="1:13">
      <c r="A37" s="68" t="s">
        <v>17</v>
      </c>
      <c r="B37" s="89">
        <f t="shared" si="16"/>
        <v>100</v>
      </c>
      <c r="C37" s="36">
        <f t="shared" si="16"/>
        <v>0.86455331412103742</v>
      </c>
      <c r="D37" s="36">
        <f t="shared" si="16"/>
        <v>22.519555372581308</v>
      </c>
      <c r="E37" s="36">
        <f t="shared" si="16"/>
        <v>76.615891313297652</v>
      </c>
      <c r="F37" s="89">
        <f t="shared" si="11"/>
        <v>100</v>
      </c>
      <c r="G37" s="36">
        <f t="shared" si="11"/>
        <v>0.4408817635270541</v>
      </c>
      <c r="H37" s="36">
        <f t="shared" si="11"/>
        <v>23.326653306613228</v>
      </c>
      <c r="I37" s="36">
        <f t="shared" si="11"/>
        <v>76.232464929859717</v>
      </c>
      <c r="J37" s="231">
        <f t="shared" si="12"/>
        <v>0</v>
      </c>
      <c r="K37" s="231">
        <f t="shared" si="13"/>
        <v>-0.42367155059398331</v>
      </c>
      <c r="L37" s="231">
        <f t="shared" si="14"/>
        <v>0.8070979340319191</v>
      </c>
      <c r="M37" s="231">
        <f t="shared" si="15"/>
        <v>-0.38342638343793567</v>
      </c>
    </row>
    <row r="38" spans="1:13">
      <c r="A38" s="69" t="s">
        <v>18</v>
      </c>
      <c r="B38" s="90">
        <f t="shared" si="16"/>
        <v>100</v>
      </c>
      <c r="C38" s="37">
        <f t="shared" si="16"/>
        <v>9.7040271712760792E-2</v>
      </c>
      <c r="D38" s="37">
        <f t="shared" si="16"/>
        <v>34.024745269286754</v>
      </c>
      <c r="E38" s="37">
        <f t="shared" si="16"/>
        <v>65.878214459000489</v>
      </c>
      <c r="F38" s="90">
        <f t="shared" si="11"/>
        <v>100</v>
      </c>
      <c r="G38" s="37">
        <f t="shared" si="11"/>
        <v>5.7405281285878303E-2</v>
      </c>
      <c r="H38" s="37">
        <f t="shared" si="11"/>
        <v>33.800229621125141</v>
      </c>
      <c r="I38" s="37">
        <f t="shared" si="11"/>
        <v>66.142365097588979</v>
      </c>
      <c r="J38" s="232">
        <f t="shared" si="12"/>
        <v>0</v>
      </c>
      <c r="K38" s="232">
        <f t="shared" si="13"/>
        <v>-3.963499042688249E-2</v>
      </c>
      <c r="L38" s="232">
        <f t="shared" si="14"/>
        <v>-0.22451564816161351</v>
      </c>
      <c r="M38" s="232">
        <f t="shared" si="15"/>
        <v>0.26415063858848953</v>
      </c>
    </row>
    <row r="39" spans="1:13">
      <c r="A39" s="68" t="s">
        <v>19</v>
      </c>
      <c r="B39" s="89">
        <f t="shared" si="16"/>
        <v>100</v>
      </c>
      <c r="C39" s="36">
        <f t="shared" si="16"/>
        <v>0</v>
      </c>
      <c r="D39" s="36">
        <f t="shared" si="16"/>
        <v>24.334555779013368</v>
      </c>
      <c r="E39" s="36">
        <f t="shared" si="16"/>
        <v>75.665444220986629</v>
      </c>
      <c r="F39" s="89">
        <f t="shared" si="11"/>
        <v>100</v>
      </c>
      <c r="G39" s="219">
        <f t="shared" si="11"/>
        <v>0</v>
      </c>
      <c r="H39" s="36">
        <f t="shared" si="11"/>
        <v>24.383591533929739</v>
      </c>
      <c r="I39" s="36">
        <f t="shared" si="11"/>
        <v>75.616408466070254</v>
      </c>
      <c r="J39" s="231">
        <f t="shared" si="12"/>
        <v>0</v>
      </c>
      <c r="K39" s="231">
        <f t="shared" si="13"/>
        <v>0</v>
      </c>
      <c r="L39" s="231">
        <f t="shared" si="14"/>
        <v>4.9035754916371133E-2</v>
      </c>
      <c r="M39" s="231">
        <f t="shared" si="15"/>
        <v>-4.9035754916374685E-2</v>
      </c>
    </row>
    <row r="40" spans="1:13">
      <c r="A40" s="69" t="s">
        <v>20</v>
      </c>
      <c r="B40" s="90">
        <f t="shared" si="16"/>
        <v>100</v>
      </c>
      <c r="C40" s="37">
        <f t="shared" si="16"/>
        <v>0.63965884861407252</v>
      </c>
      <c r="D40" s="37">
        <f t="shared" si="16"/>
        <v>58.208955223880594</v>
      </c>
      <c r="E40" s="37">
        <f t="shared" si="16"/>
        <v>41.151385927505331</v>
      </c>
      <c r="F40" s="90">
        <f t="shared" si="11"/>
        <v>100</v>
      </c>
      <c r="G40" s="218">
        <f t="shared" si="11"/>
        <v>0.2074688796680498</v>
      </c>
      <c r="H40" s="37">
        <f t="shared" si="11"/>
        <v>53.941908713692946</v>
      </c>
      <c r="I40" s="37">
        <f t="shared" si="11"/>
        <v>45.850622406639005</v>
      </c>
      <c r="J40" s="233">
        <f t="shared" si="12"/>
        <v>0</v>
      </c>
      <c r="K40" s="233">
        <f t="shared" si="13"/>
        <v>-0.43218996894602268</v>
      </c>
      <c r="L40" s="233">
        <f t="shared" si="14"/>
        <v>-4.2670465101876474</v>
      </c>
      <c r="M40" s="233">
        <f t="shared" si="15"/>
        <v>4.699236479133674</v>
      </c>
    </row>
    <row r="41" spans="1:13">
      <c r="A41" s="43" t="s">
        <v>31</v>
      </c>
      <c r="B41" s="89">
        <f t="shared" si="16"/>
        <v>100</v>
      </c>
      <c r="C41" s="36">
        <f t="shared" si="16"/>
        <v>0.34895784212015468</v>
      </c>
      <c r="D41" s="36">
        <f t="shared" si="16"/>
        <v>29.303027445062718</v>
      </c>
      <c r="E41" s="36">
        <f t="shared" si="16"/>
        <v>70.348014712817132</v>
      </c>
      <c r="F41" s="89">
        <f t="shared" si="11"/>
        <v>100</v>
      </c>
      <c r="G41" s="219">
        <f t="shared" si="11"/>
        <v>0.31119409620343202</v>
      </c>
      <c r="H41" s="36">
        <f t="shared" si="11"/>
        <v>34.524762158797898</v>
      </c>
      <c r="I41" s="36">
        <f t="shared" si="11"/>
        <v>65.164043744998665</v>
      </c>
      <c r="J41" s="231">
        <f t="shared" si="12"/>
        <v>0</v>
      </c>
      <c r="K41" s="231">
        <f t="shared" si="13"/>
        <v>-3.7763745916722657E-2</v>
      </c>
      <c r="L41" s="231">
        <f t="shared" si="14"/>
        <v>5.2217347137351808</v>
      </c>
      <c r="M41" s="231">
        <f t="shared" si="15"/>
        <v>-5.1839709678184676</v>
      </c>
    </row>
    <row r="42" spans="1:13">
      <c r="A42" s="69" t="s">
        <v>21</v>
      </c>
      <c r="B42" s="90">
        <f t="shared" si="16"/>
        <v>100</v>
      </c>
      <c r="C42" s="37">
        <f t="shared" si="16"/>
        <v>0.15174506828528073</v>
      </c>
      <c r="D42" s="37">
        <f t="shared" si="16"/>
        <v>61.962569549822966</v>
      </c>
      <c r="E42" s="37">
        <f t="shared" si="16"/>
        <v>37.885685381891754</v>
      </c>
      <c r="F42" s="90">
        <f t="shared" si="11"/>
        <v>100</v>
      </c>
      <c r="G42" s="218">
        <f t="shared" si="11"/>
        <v>0.1697792869269949</v>
      </c>
      <c r="H42" s="37">
        <f t="shared" si="11"/>
        <v>60.229202037351442</v>
      </c>
      <c r="I42" s="37">
        <f t="shared" si="11"/>
        <v>39.601018675721562</v>
      </c>
      <c r="J42" s="233">
        <f t="shared" si="12"/>
        <v>0</v>
      </c>
      <c r="K42" s="233">
        <f t="shared" si="13"/>
        <v>1.8034218641714173E-2</v>
      </c>
      <c r="L42" s="233">
        <f t="shared" si="14"/>
        <v>-1.7333675124715242</v>
      </c>
      <c r="M42" s="233">
        <f t="shared" si="15"/>
        <v>1.7153332938298078</v>
      </c>
    </row>
    <row r="43" spans="1:13">
      <c r="A43" s="68" t="s">
        <v>22</v>
      </c>
      <c r="B43" s="89">
        <f t="shared" si="16"/>
        <v>100</v>
      </c>
      <c r="C43" s="36">
        <f t="shared" si="16"/>
        <v>0.28280542986425339</v>
      </c>
      <c r="D43" s="36">
        <f t="shared" si="16"/>
        <v>16.346153846153847</v>
      </c>
      <c r="E43" s="36">
        <f t="shared" si="16"/>
        <v>83.371040723981906</v>
      </c>
      <c r="F43" s="89">
        <f t="shared" si="11"/>
        <v>100</v>
      </c>
      <c r="G43" s="219">
        <f t="shared" si="11"/>
        <v>0.21715526601520088</v>
      </c>
      <c r="H43" s="36">
        <f t="shared" si="11"/>
        <v>23.235613463626493</v>
      </c>
      <c r="I43" s="36">
        <f t="shared" si="11"/>
        <v>76.54723127035831</v>
      </c>
      <c r="J43" s="231">
        <f t="shared" si="12"/>
        <v>0</v>
      </c>
      <c r="K43" s="231">
        <f t="shared" si="13"/>
        <v>-6.5650163849052506E-2</v>
      </c>
      <c r="L43" s="231">
        <f t="shared" si="14"/>
        <v>6.8894596174726459</v>
      </c>
      <c r="M43" s="231">
        <f t="shared" si="15"/>
        <v>-6.8238094536235963</v>
      </c>
    </row>
    <row r="44" spans="1:13">
      <c r="A44" s="69" t="s">
        <v>32</v>
      </c>
      <c r="B44" s="90">
        <f t="shared" si="16"/>
        <v>100</v>
      </c>
      <c r="C44" s="37">
        <f t="shared" si="16"/>
        <v>0.67307692307692313</v>
      </c>
      <c r="D44" s="37">
        <f t="shared" si="16"/>
        <v>20.28846153846154</v>
      </c>
      <c r="E44" s="37">
        <f t="shared" si="16"/>
        <v>79.038461538461533</v>
      </c>
      <c r="F44" s="90">
        <f t="shared" si="11"/>
        <v>100</v>
      </c>
      <c r="G44" s="218">
        <f t="shared" si="11"/>
        <v>0.56338028169014087</v>
      </c>
      <c r="H44" s="37">
        <f t="shared" si="11"/>
        <v>23.75586854460094</v>
      </c>
      <c r="I44" s="37">
        <f t="shared" si="11"/>
        <v>75.680751173708927</v>
      </c>
      <c r="J44" s="232">
        <f t="shared" si="12"/>
        <v>0</v>
      </c>
      <c r="K44" s="232">
        <f t="shared" si="13"/>
        <v>-0.10969664138678226</v>
      </c>
      <c r="L44" s="232">
        <f t="shared" si="14"/>
        <v>3.4674070061393998</v>
      </c>
      <c r="M44" s="232">
        <f t="shared" si="15"/>
        <v>-3.3577103647526059</v>
      </c>
    </row>
    <row r="45" spans="1:13">
      <c r="A45" s="68" t="s">
        <v>23</v>
      </c>
      <c r="B45" s="89">
        <f t="shared" si="16"/>
        <v>100</v>
      </c>
      <c r="C45" s="36">
        <f t="shared" si="16"/>
        <v>0.75539568345323738</v>
      </c>
      <c r="D45" s="36">
        <f t="shared" si="16"/>
        <v>33.561151079136692</v>
      </c>
      <c r="E45" s="36">
        <f t="shared" si="16"/>
        <v>65.683453237410077</v>
      </c>
      <c r="F45" s="89">
        <f t="shared" si="11"/>
        <v>100</v>
      </c>
      <c r="G45" s="219">
        <f t="shared" si="11"/>
        <v>0.58742225293711126</v>
      </c>
      <c r="H45" s="36">
        <f t="shared" si="11"/>
        <v>38.493434692467176</v>
      </c>
      <c r="I45" s="36">
        <f t="shared" si="11"/>
        <v>60.919143054595715</v>
      </c>
      <c r="J45" s="231">
        <f t="shared" si="12"/>
        <v>0</v>
      </c>
      <c r="K45" s="231">
        <f t="shared" si="13"/>
        <v>-0.16797343051612612</v>
      </c>
      <c r="L45" s="231">
        <f t="shared" si="14"/>
        <v>4.9322836133304833</v>
      </c>
      <c r="M45" s="231">
        <f t="shared" si="15"/>
        <v>-4.7643101828143628</v>
      </c>
    </row>
    <row r="46" spans="1:13">
      <c r="A46" s="69" t="s">
        <v>24</v>
      </c>
      <c r="B46" s="90">
        <f t="shared" ref="B46:E47" si="17">B26*100/$B26</f>
        <v>100</v>
      </c>
      <c r="C46" s="37">
        <f t="shared" si="17"/>
        <v>5.8004640371229696E-2</v>
      </c>
      <c r="D46" s="37">
        <f t="shared" si="17"/>
        <v>13.631090487238978</v>
      </c>
      <c r="E46" s="37">
        <f t="shared" si="17"/>
        <v>86.310904872389784</v>
      </c>
      <c r="F46" s="90">
        <f t="shared" si="11"/>
        <v>100</v>
      </c>
      <c r="G46" s="218">
        <f t="shared" si="11"/>
        <v>0.22547914317925591</v>
      </c>
      <c r="H46" s="37">
        <f t="shared" si="11"/>
        <v>18.5456595264938</v>
      </c>
      <c r="I46" s="37">
        <f t="shared" si="11"/>
        <v>81.22886133032695</v>
      </c>
      <c r="J46" s="232">
        <f t="shared" si="12"/>
        <v>0</v>
      </c>
      <c r="K46" s="232">
        <f t="shared" si="13"/>
        <v>0.16747450280802623</v>
      </c>
      <c r="L46" s="232">
        <f t="shared" si="14"/>
        <v>4.9145690392548218</v>
      </c>
      <c r="M46" s="232">
        <f t="shared" si="15"/>
        <v>-5.0820435420628343</v>
      </c>
    </row>
    <row r="47" spans="1:13">
      <c r="A47" s="68" t="s">
        <v>25</v>
      </c>
      <c r="B47" s="89">
        <f t="shared" si="17"/>
        <v>100</v>
      </c>
      <c r="C47" s="36">
        <f t="shared" si="17"/>
        <v>0</v>
      </c>
      <c r="D47" s="36">
        <f t="shared" si="17"/>
        <v>16.286149162861491</v>
      </c>
      <c r="E47" s="36">
        <f t="shared" si="17"/>
        <v>83.713850837138509</v>
      </c>
      <c r="F47" s="89">
        <f t="shared" si="11"/>
        <v>100</v>
      </c>
      <c r="G47" s="219">
        <f t="shared" si="11"/>
        <v>0</v>
      </c>
      <c r="H47" s="36">
        <f t="shared" si="11"/>
        <v>25.835866261398177</v>
      </c>
      <c r="I47" s="36">
        <f t="shared" si="11"/>
        <v>74.164133738601819</v>
      </c>
      <c r="J47" s="231">
        <f t="shared" si="12"/>
        <v>0</v>
      </c>
      <c r="K47" s="231">
        <f t="shared" si="13"/>
        <v>0</v>
      </c>
      <c r="L47" s="231">
        <f t="shared" si="14"/>
        <v>9.5497170985366857</v>
      </c>
      <c r="M47" s="231">
        <f t="shared" si="15"/>
        <v>-9.5497170985366893</v>
      </c>
    </row>
    <row r="48" spans="1:13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  <row r="49" spans="1:5">
      <c r="A49" s="227"/>
      <c r="B49" s="227"/>
      <c r="C49" s="227"/>
      <c r="D49" s="227"/>
      <c r="E49" s="227"/>
    </row>
  </sheetData>
  <mergeCells count="17">
    <mergeCell ref="F8:I8"/>
    <mergeCell ref="F28:I28"/>
    <mergeCell ref="B6:B7"/>
    <mergeCell ref="C6:E6"/>
    <mergeCell ref="A48:M48"/>
    <mergeCell ref="J5:M5"/>
    <mergeCell ref="J6:J7"/>
    <mergeCell ref="K6:M6"/>
    <mergeCell ref="J8:M8"/>
    <mergeCell ref="J28:M28"/>
    <mergeCell ref="B8:E8"/>
    <mergeCell ref="B28:E28"/>
    <mergeCell ref="A5:A7"/>
    <mergeCell ref="B5:E5"/>
    <mergeCell ref="F5:I5"/>
    <mergeCell ref="F6:F7"/>
    <mergeCell ref="G6:I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48" sqref="A48:XFD48"/>
    </sheetView>
  </sheetViews>
  <sheetFormatPr baseColWidth="10" defaultColWidth="10.81640625" defaultRowHeight="14"/>
  <cols>
    <col min="1" max="1" width="24.54296875" style="1" customWidth="1"/>
    <col min="2" max="2" width="15.54296875" style="1" customWidth="1"/>
    <col min="3" max="5" width="18.54296875" style="1" customWidth="1"/>
    <col min="6" max="6" width="15.54296875" style="1" customWidth="1"/>
    <col min="7" max="9" width="18.54296875" style="1" customWidth="1"/>
    <col min="10" max="10" width="15.54296875" style="1" customWidth="1"/>
    <col min="11" max="13" width="18.54296875" style="1" customWidth="1"/>
    <col min="14" max="16384" width="10.81640625" style="1"/>
  </cols>
  <sheetData>
    <row r="1" spans="1:13" s="15" customFormat="1" ht="20.149999999999999" customHeight="1">
      <c r="A1" s="35" t="s">
        <v>0</v>
      </c>
      <c r="F1" s="412"/>
      <c r="G1" s="412"/>
      <c r="H1" s="412"/>
      <c r="I1" s="412"/>
    </row>
    <row r="2" spans="1:13" s="64" customFormat="1" ht="14.5" customHeight="1">
      <c r="A2" s="126"/>
    </row>
    <row r="3" spans="1:13" s="4" customFormat="1" ht="14.5" customHeight="1">
      <c r="A3" s="54" t="s">
        <v>295</v>
      </c>
    </row>
    <row r="4" spans="1:13" s="64" customFormat="1" ht="14.5" customHeight="1">
      <c r="A4" s="127"/>
    </row>
    <row r="5" spans="1:13" s="64" customFormat="1" ht="14.5" customHeight="1">
      <c r="A5" s="409" t="s">
        <v>29</v>
      </c>
      <c r="B5" s="427">
        <v>2011</v>
      </c>
      <c r="C5" s="428"/>
      <c r="D5" s="428"/>
      <c r="E5" s="430"/>
      <c r="F5" s="427">
        <v>2015</v>
      </c>
      <c r="G5" s="428"/>
      <c r="H5" s="428"/>
      <c r="I5" s="430"/>
      <c r="J5" s="427" t="s">
        <v>59</v>
      </c>
      <c r="K5" s="428"/>
      <c r="L5" s="428"/>
      <c r="M5" s="430"/>
    </row>
    <row r="6" spans="1:13" ht="20.149999999999999" customHeight="1">
      <c r="A6" s="386"/>
      <c r="B6" s="342" t="s">
        <v>2</v>
      </c>
      <c r="C6" s="380" t="s">
        <v>51</v>
      </c>
      <c r="D6" s="380"/>
      <c r="E6" s="380"/>
      <c r="F6" s="342" t="s">
        <v>2</v>
      </c>
      <c r="G6" s="380" t="s">
        <v>51</v>
      </c>
      <c r="H6" s="380"/>
      <c r="I6" s="380"/>
      <c r="J6" s="342" t="s">
        <v>2</v>
      </c>
      <c r="K6" s="380" t="s">
        <v>51</v>
      </c>
      <c r="L6" s="380"/>
      <c r="M6" s="380"/>
    </row>
    <row r="7" spans="1:13" ht="52" customHeight="1">
      <c r="A7" s="386"/>
      <c r="B7" s="342"/>
      <c r="C7" s="209" t="s">
        <v>67</v>
      </c>
      <c r="D7" s="209" t="s">
        <v>65</v>
      </c>
      <c r="E7" s="209" t="s">
        <v>66</v>
      </c>
      <c r="F7" s="342"/>
      <c r="G7" s="209" t="s">
        <v>67</v>
      </c>
      <c r="H7" s="209" t="s">
        <v>65</v>
      </c>
      <c r="I7" s="209" t="s">
        <v>66</v>
      </c>
      <c r="J7" s="342"/>
      <c r="K7" s="209" t="s">
        <v>67</v>
      </c>
      <c r="L7" s="209" t="s">
        <v>65</v>
      </c>
      <c r="M7" s="209" t="s">
        <v>66</v>
      </c>
    </row>
    <row r="8" spans="1:13" ht="15" customHeight="1">
      <c r="A8" s="58"/>
      <c r="B8" s="378" t="s">
        <v>5</v>
      </c>
      <c r="C8" s="378"/>
      <c r="D8" s="378"/>
      <c r="E8" s="378"/>
      <c r="F8" s="378" t="s">
        <v>5</v>
      </c>
      <c r="G8" s="378"/>
      <c r="H8" s="378"/>
      <c r="I8" s="378"/>
      <c r="J8" s="378" t="s">
        <v>5</v>
      </c>
      <c r="K8" s="378"/>
      <c r="L8" s="378"/>
      <c r="M8" s="378"/>
    </row>
    <row r="9" spans="1:13">
      <c r="A9" s="7" t="s">
        <v>10</v>
      </c>
      <c r="B9" s="66">
        <f t="shared" ref="B9:I9" si="0">SUM(B11:B20,B22:B27)</f>
        <v>17106</v>
      </c>
      <c r="C9" s="66">
        <f t="shared" si="0"/>
        <v>26</v>
      </c>
      <c r="D9" s="66">
        <f t="shared" si="0"/>
        <v>5057</v>
      </c>
      <c r="E9" s="66">
        <f t="shared" si="0"/>
        <v>12023</v>
      </c>
      <c r="F9" s="66">
        <f t="shared" si="0"/>
        <v>18034</v>
      </c>
      <c r="G9" s="66">
        <f t="shared" si="0"/>
        <v>29</v>
      </c>
      <c r="H9" s="66">
        <f t="shared" si="0"/>
        <v>5951</v>
      </c>
      <c r="I9" s="66">
        <f t="shared" si="0"/>
        <v>12054</v>
      </c>
      <c r="J9" s="141">
        <f t="shared" ref="J9:J27" si="1">F9-B9</f>
        <v>928</v>
      </c>
      <c r="K9" s="141">
        <f t="shared" ref="K9:M24" si="2">G9-C9</f>
        <v>3</v>
      </c>
      <c r="L9" s="141">
        <f t="shared" si="2"/>
        <v>894</v>
      </c>
      <c r="M9" s="141">
        <f t="shared" si="2"/>
        <v>31</v>
      </c>
    </row>
    <row r="10" spans="1:13">
      <c r="A10" s="44" t="s">
        <v>30</v>
      </c>
      <c r="B10" s="67">
        <f t="shared" ref="B10:I10" si="3">SUM(B11:B20)</f>
        <v>12943</v>
      </c>
      <c r="C10" s="67">
        <f t="shared" si="3"/>
        <v>15</v>
      </c>
      <c r="D10" s="67">
        <f t="shared" si="3"/>
        <v>4216</v>
      </c>
      <c r="E10" s="67">
        <f t="shared" si="3"/>
        <v>8712</v>
      </c>
      <c r="F10" s="67">
        <f t="shared" si="3"/>
        <v>13864</v>
      </c>
      <c r="G10" s="67">
        <f t="shared" si="3"/>
        <v>17</v>
      </c>
      <c r="H10" s="67">
        <f t="shared" si="3"/>
        <v>4844</v>
      </c>
      <c r="I10" s="67">
        <f t="shared" si="3"/>
        <v>9003</v>
      </c>
      <c r="J10" s="140">
        <f t="shared" si="1"/>
        <v>921</v>
      </c>
      <c r="K10" s="140">
        <f t="shared" si="2"/>
        <v>2</v>
      </c>
      <c r="L10" s="140">
        <f t="shared" si="2"/>
        <v>628</v>
      </c>
      <c r="M10" s="140">
        <f t="shared" si="2"/>
        <v>291</v>
      </c>
    </row>
    <row r="11" spans="1:13">
      <c r="A11" s="68" t="s">
        <v>11</v>
      </c>
      <c r="B11" s="66">
        <v>368</v>
      </c>
      <c r="C11" s="66">
        <v>0</v>
      </c>
      <c r="D11" s="66">
        <v>146</v>
      </c>
      <c r="E11" s="66">
        <f>B11-C11-D11</f>
        <v>222</v>
      </c>
      <c r="F11" s="66">
        <v>388</v>
      </c>
      <c r="G11" s="66">
        <v>2</v>
      </c>
      <c r="H11" s="66">
        <v>166</v>
      </c>
      <c r="I11" s="66">
        <f t="shared" ref="I11:I20" si="4">F11-G11-H11</f>
        <v>220</v>
      </c>
      <c r="J11" s="141">
        <f t="shared" si="1"/>
        <v>20</v>
      </c>
      <c r="K11" s="141">
        <f t="shared" si="2"/>
        <v>2</v>
      </c>
      <c r="L11" s="141">
        <f t="shared" si="2"/>
        <v>20</v>
      </c>
      <c r="M11" s="141">
        <f t="shared" si="2"/>
        <v>-2</v>
      </c>
    </row>
    <row r="12" spans="1:13">
      <c r="A12" s="69" t="s">
        <v>12</v>
      </c>
      <c r="B12" s="67">
        <v>7</v>
      </c>
      <c r="C12" s="67">
        <v>0</v>
      </c>
      <c r="D12" s="67">
        <v>1</v>
      </c>
      <c r="E12" s="67">
        <f t="shared" ref="E12:E20" si="5">B12-C12-D12</f>
        <v>6</v>
      </c>
      <c r="F12" s="67">
        <v>11</v>
      </c>
      <c r="G12" s="67">
        <v>0</v>
      </c>
      <c r="H12" s="67">
        <v>1</v>
      </c>
      <c r="I12" s="67">
        <f t="shared" si="4"/>
        <v>10</v>
      </c>
      <c r="J12" s="140">
        <f t="shared" si="1"/>
        <v>4</v>
      </c>
      <c r="K12" s="140">
        <f t="shared" si="2"/>
        <v>0</v>
      </c>
      <c r="L12" s="140">
        <f t="shared" si="2"/>
        <v>0</v>
      </c>
      <c r="M12" s="140">
        <f t="shared" si="2"/>
        <v>4</v>
      </c>
    </row>
    <row r="13" spans="1:13">
      <c r="A13" s="68" t="s">
        <v>13</v>
      </c>
      <c r="B13" s="66">
        <v>1467</v>
      </c>
      <c r="C13" s="66">
        <v>0</v>
      </c>
      <c r="D13" s="66">
        <v>301</v>
      </c>
      <c r="E13" s="66">
        <f t="shared" si="5"/>
        <v>1166</v>
      </c>
      <c r="F13" s="66">
        <v>1627</v>
      </c>
      <c r="G13" s="66">
        <v>5</v>
      </c>
      <c r="H13" s="66">
        <v>325</v>
      </c>
      <c r="I13" s="66">
        <f t="shared" si="4"/>
        <v>1297</v>
      </c>
      <c r="J13" s="141">
        <f t="shared" si="1"/>
        <v>160</v>
      </c>
      <c r="K13" s="141">
        <f t="shared" si="2"/>
        <v>5</v>
      </c>
      <c r="L13" s="141">
        <f t="shared" si="2"/>
        <v>24</v>
      </c>
      <c r="M13" s="141">
        <f t="shared" si="2"/>
        <v>131</v>
      </c>
    </row>
    <row r="14" spans="1:13">
      <c r="A14" s="69" t="s">
        <v>14</v>
      </c>
      <c r="B14" s="67">
        <v>90</v>
      </c>
      <c r="C14" s="67">
        <v>0</v>
      </c>
      <c r="D14" s="67">
        <v>72</v>
      </c>
      <c r="E14" s="67">
        <f t="shared" si="5"/>
        <v>18</v>
      </c>
      <c r="F14" s="67">
        <v>92</v>
      </c>
      <c r="G14" s="67">
        <v>0</v>
      </c>
      <c r="H14" s="67">
        <v>62</v>
      </c>
      <c r="I14" s="67">
        <f t="shared" si="4"/>
        <v>30</v>
      </c>
      <c r="J14" s="140">
        <f t="shared" si="1"/>
        <v>2</v>
      </c>
      <c r="K14" s="140">
        <f t="shared" si="2"/>
        <v>0</v>
      </c>
      <c r="L14" s="140">
        <f t="shared" si="2"/>
        <v>-10</v>
      </c>
      <c r="M14" s="140">
        <f t="shared" si="2"/>
        <v>12</v>
      </c>
    </row>
    <row r="15" spans="1:13">
      <c r="A15" s="68" t="s">
        <v>15</v>
      </c>
      <c r="B15" s="66">
        <v>2330</v>
      </c>
      <c r="C15" s="66">
        <v>11</v>
      </c>
      <c r="D15" s="66">
        <v>779</v>
      </c>
      <c r="E15" s="66">
        <f t="shared" si="5"/>
        <v>1540</v>
      </c>
      <c r="F15" s="66">
        <v>2467</v>
      </c>
      <c r="G15" s="66">
        <v>7</v>
      </c>
      <c r="H15" s="66">
        <v>1152</v>
      </c>
      <c r="I15" s="66">
        <f t="shared" si="4"/>
        <v>1308</v>
      </c>
      <c r="J15" s="141">
        <f t="shared" si="1"/>
        <v>137</v>
      </c>
      <c r="K15" s="141">
        <f t="shared" si="2"/>
        <v>-4</v>
      </c>
      <c r="L15" s="141">
        <f t="shared" si="2"/>
        <v>373</v>
      </c>
      <c r="M15" s="141">
        <f t="shared" si="2"/>
        <v>-232</v>
      </c>
    </row>
    <row r="16" spans="1:13">
      <c r="A16" s="69" t="s">
        <v>16</v>
      </c>
      <c r="B16" s="67">
        <v>1599</v>
      </c>
      <c r="C16" s="67">
        <v>1</v>
      </c>
      <c r="D16" s="67">
        <v>941</v>
      </c>
      <c r="E16" s="67">
        <f t="shared" si="5"/>
        <v>657</v>
      </c>
      <c r="F16" s="67">
        <v>1693</v>
      </c>
      <c r="G16" s="67">
        <v>1</v>
      </c>
      <c r="H16" s="67">
        <v>982</v>
      </c>
      <c r="I16" s="67">
        <f t="shared" si="4"/>
        <v>710</v>
      </c>
      <c r="J16" s="140">
        <f t="shared" si="1"/>
        <v>94</v>
      </c>
      <c r="K16" s="140">
        <f t="shared" si="2"/>
        <v>0</v>
      </c>
      <c r="L16" s="140">
        <f t="shared" si="2"/>
        <v>41</v>
      </c>
      <c r="M16" s="140">
        <f t="shared" si="2"/>
        <v>53</v>
      </c>
    </row>
    <row r="17" spans="1:13">
      <c r="A17" s="68" t="s">
        <v>17</v>
      </c>
      <c r="B17" s="66">
        <v>1064</v>
      </c>
      <c r="C17" s="66">
        <v>0</v>
      </c>
      <c r="D17" s="66">
        <v>215</v>
      </c>
      <c r="E17" s="66">
        <f t="shared" si="5"/>
        <v>849</v>
      </c>
      <c r="F17" s="66">
        <v>1158</v>
      </c>
      <c r="G17" s="66">
        <v>1</v>
      </c>
      <c r="H17" s="66">
        <v>264</v>
      </c>
      <c r="I17" s="66">
        <f t="shared" si="4"/>
        <v>893</v>
      </c>
      <c r="J17" s="141">
        <f t="shared" si="1"/>
        <v>94</v>
      </c>
      <c r="K17" s="141">
        <f t="shared" si="2"/>
        <v>1</v>
      </c>
      <c r="L17" s="141">
        <f t="shared" si="2"/>
        <v>49</v>
      </c>
      <c r="M17" s="141">
        <f t="shared" si="2"/>
        <v>44</v>
      </c>
    </row>
    <row r="18" spans="1:13">
      <c r="A18" s="69" t="s">
        <v>18</v>
      </c>
      <c r="B18" s="67">
        <v>3394</v>
      </c>
      <c r="C18" s="67">
        <v>3</v>
      </c>
      <c r="D18" s="67">
        <v>1122</v>
      </c>
      <c r="E18" s="67">
        <f t="shared" si="5"/>
        <v>2269</v>
      </c>
      <c r="F18" s="67">
        <v>3648</v>
      </c>
      <c r="G18" s="67">
        <v>1</v>
      </c>
      <c r="H18" s="67">
        <v>1236</v>
      </c>
      <c r="I18" s="67">
        <f t="shared" si="4"/>
        <v>2411</v>
      </c>
      <c r="J18" s="140">
        <f t="shared" si="1"/>
        <v>254</v>
      </c>
      <c r="K18" s="140">
        <f t="shared" si="2"/>
        <v>-2</v>
      </c>
      <c r="L18" s="140">
        <f t="shared" si="2"/>
        <v>114</v>
      </c>
      <c r="M18" s="140">
        <f t="shared" si="2"/>
        <v>142</v>
      </c>
    </row>
    <row r="19" spans="1:13">
      <c r="A19" s="68" t="s">
        <v>19</v>
      </c>
      <c r="B19" s="66">
        <v>2493</v>
      </c>
      <c r="C19" s="66">
        <v>0</v>
      </c>
      <c r="D19" s="66">
        <v>568</v>
      </c>
      <c r="E19" s="66">
        <f t="shared" si="5"/>
        <v>1925</v>
      </c>
      <c r="F19" s="66">
        <v>2644</v>
      </c>
      <c r="G19" s="66">
        <v>0</v>
      </c>
      <c r="H19" s="66">
        <v>582</v>
      </c>
      <c r="I19" s="66">
        <f t="shared" si="4"/>
        <v>2062</v>
      </c>
      <c r="J19" s="141">
        <f t="shared" si="1"/>
        <v>151</v>
      </c>
      <c r="K19" s="141">
        <f t="shared" si="2"/>
        <v>0</v>
      </c>
      <c r="L19" s="141">
        <f t="shared" si="2"/>
        <v>14</v>
      </c>
      <c r="M19" s="141">
        <f t="shared" si="2"/>
        <v>137</v>
      </c>
    </row>
    <row r="20" spans="1:13">
      <c r="A20" s="69" t="s">
        <v>20</v>
      </c>
      <c r="B20" s="67">
        <v>131</v>
      </c>
      <c r="C20" s="67">
        <v>0</v>
      </c>
      <c r="D20" s="67">
        <v>71</v>
      </c>
      <c r="E20" s="67">
        <f t="shared" si="5"/>
        <v>60</v>
      </c>
      <c r="F20" s="67">
        <v>136</v>
      </c>
      <c r="G20" s="67">
        <v>0</v>
      </c>
      <c r="H20" s="67">
        <v>74</v>
      </c>
      <c r="I20" s="67">
        <f t="shared" si="4"/>
        <v>62</v>
      </c>
      <c r="J20" s="140">
        <f t="shared" si="1"/>
        <v>5</v>
      </c>
      <c r="K20" s="140">
        <f t="shared" si="2"/>
        <v>0</v>
      </c>
      <c r="L20" s="140">
        <f t="shared" si="2"/>
        <v>3</v>
      </c>
      <c r="M20" s="140">
        <f t="shared" si="2"/>
        <v>2</v>
      </c>
    </row>
    <row r="21" spans="1:13">
      <c r="A21" s="43" t="s">
        <v>31</v>
      </c>
      <c r="B21" s="66">
        <f t="shared" ref="B21:I21" si="6">SUM(B22:B27)</f>
        <v>4163</v>
      </c>
      <c r="C21" s="66">
        <f t="shared" si="6"/>
        <v>11</v>
      </c>
      <c r="D21" s="66">
        <f t="shared" si="6"/>
        <v>841</v>
      </c>
      <c r="E21" s="66">
        <f t="shared" si="6"/>
        <v>3311</v>
      </c>
      <c r="F21" s="66">
        <f t="shared" si="6"/>
        <v>4170</v>
      </c>
      <c r="G21" s="66">
        <f t="shared" si="6"/>
        <v>12</v>
      </c>
      <c r="H21" s="66">
        <f t="shared" si="6"/>
        <v>1107</v>
      </c>
      <c r="I21" s="66">
        <f t="shared" si="6"/>
        <v>3051</v>
      </c>
      <c r="J21" s="141">
        <f t="shared" si="1"/>
        <v>7</v>
      </c>
      <c r="K21" s="141">
        <f t="shared" si="2"/>
        <v>1</v>
      </c>
      <c r="L21" s="141">
        <f t="shared" si="2"/>
        <v>266</v>
      </c>
      <c r="M21" s="141">
        <f t="shared" si="2"/>
        <v>-260</v>
      </c>
    </row>
    <row r="22" spans="1:13">
      <c r="A22" s="69" t="s">
        <v>21</v>
      </c>
      <c r="B22" s="67">
        <v>279</v>
      </c>
      <c r="C22" s="67">
        <v>0</v>
      </c>
      <c r="D22" s="67">
        <v>237</v>
      </c>
      <c r="E22" s="67">
        <f t="shared" ref="E22:E27" si="7">B22-C22-D22</f>
        <v>42</v>
      </c>
      <c r="F22" s="67">
        <v>293</v>
      </c>
      <c r="G22" s="67">
        <v>0</v>
      </c>
      <c r="H22" s="67">
        <v>258</v>
      </c>
      <c r="I22" s="67">
        <f t="shared" ref="I22:I27" si="8">F22-G22-H22</f>
        <v>35</v>
      </c>
      <c r="J22" s="140">
        <f t="shared" si="1"/>
        <v>14</v>
      </c>
      <c r="K22" s="140">
        <f t="shared" si="2"/>
        <v>0</v>
      </c>
      <c r="L22" s="140">
        <f t="shared" si="2"/>
        <v>21</v>
      </c>
      <c r="M22" s="140">
        <f t="shared" si="2"/>
        <v>-7</v>
      </c>
    </row>
    <row r="23" spans="1:13">
      <c r="A23" s="68" t="s">
        <v>22</v>
      </c>
      <c r="B23" s="66">
        <v>965</v>
      </c>
      <c r="C23" s="66">
        <v>2</v>
      </c>
      <c r="D23" s="66">
        <v>127</v>
      </c>
      <c r="E23" s="66">
        <f t="shared" si="7"/>
        <v>836</v>
      </c>
      <c r="F23" s="66">
        <v>964</v>
      </c>
      <c r="G23" s="66">
        <v>2</v>
      </c>
      <c r="H23" s="66">
        <v>203</v>
      </c>
      <c r="I23" s="66">
        <f t="shared" si="8"/>
        <v>759</v>
      </c>
      <c r="J23" s="141">
        <f t="shared" si="1"/>
        <v>-1</v>
      </c>
      <c r="K23" s="141">
        <f t="shared" si="2"/>
        <v>0</v>
      </c>
      <c r="L23" s="141">
        <f t="shared" si="2"/>
        <v>76</v>
      </c>
      <c r="M23" s="141">
        <f t="shared" si="2"/>
        <v>-77</v>
      </c>
    </row>
    <row r="24" spans="1:13">
      <c r="A24" s="69" t="s">
        <v>32</v>
      </c>
      <c r="B24" s="67">
        <v>203</v>
      </c>
      <c r="C24" s="67">
        <v>3</v>
      </c>
      <c r="D24" s="67">
        <v>14</v>
      </c>
      <c r="E24" s="67">
        <f t="shared" si="7"/>
        <v>186</v>
      </c>
      <c r="F24" s="67">
        <v>174</v>
      </c>
      <c r="G24" s="67">
        <v>3</v>
      </c>
      <c r="H24" s="67">
        <v>15</v>
      </c>
      <c r="I24" s="67">
        <f t="shared" si="8"/>
        <v>156</v>
      </c>
      <c r="J24" s="140">
        <f t="shared" si="1"/>
        <v>-29</v>
      </c>
      <c r="K24" s="140">
        <f t="shared" si="2"/>
        <v>0</v>
      </c>
      <c r="L24" s="140">
        <f t="shared" si="2"/>
        <v>1</v>
      </c>
      <c r="M24" s="140">
        <f t="shared" si="2"/>
        <v>-30</v>
      </c>
    </row>
    <row r="25" spans="1:13">
      <c r="A25" s="68" t="s">
        <v>23</v>
      </c>
      <c r="B25" s="66">
        <v>1250</v>
      </c>
      <c r="C25" s="66">
        <v>6</v>
      </c>
      <c r="D25" s="66">
        <v>330</v>
      </c>
      <c r="E25" s="66">
        <f t="shared" si="7"/>
        <v>914</v>
      </c>
      <c r="F25" s="66">
        <v>1251</v>
      </c>
      <c r="G25" s="66">
        <v>6</v>
      </c>
      <c r="H25" s="66">
        <v>413</v>
      </c>
      <c r="I25" s="66">
        <f t="shared" si="8"/>
        <v>832</v>
      </c>
      <c r="J25" s="141">
        <f t="shared" si="1"/>
        <v>1</v>
      </c>
      <c r="K25" s="141">
        <f t="shared" ref="K25:M27" si="9">G25-C25</f>
        <v>0</v>
      </c>
      <c r="L25" s="141">
        <f t="shared" si="9"/>
        <v>83</v>
      </c>
      <c r="M25" s="141">
        <f t="shared" si="9"/>
        <v>-82</v>
      </c>
    </row>
    <row r="26" spans="1:13">
      <c r="A26" s="69" t="s">
        <v>24</v>
      </c>
      <c r="B26" s="67">
        <v>978</v>
      </c>
      <c r="C26" s="67">
        <v>0</v>
      </c>
      <c r="D26" s="67">
        <v>82</v>
      </c>
      <c r="E26" s="67">
        <f t="shared" si="7"/>
        <v>896</v>
      </c>
      <c r="F26" s="67">
        <v>991</v>
      </c>
      <c r="G26" s="67">
        <v>1</v>
      </c>
      <c r="H26" s="67">
        <v>125</v>
      </c>
      <c r="I26" s="67">
        <f t="shared" si="8"/>
        <v>865</v>
      </c>
      <c r="J26" s="140">
        <f t="shared" si="1"/>
        <v>13</v>
      </c>
      <c r="K26" s="140">
        <f t="shared" si="9"/>
        <v>1</v>
      </c>
      <c r="L26" s="140">
        <f t="shared" si="9"/>
        <v>43</v>
      </c>
      <c r="M26" s="140">
        <f t="shared" si="9"/>
        <v>-31</v>
      </c>
    </row>
    <row r="27" spans="1:13">
      <c r="A27" s="68" t="s">
        <v>25</v>
      </c>
      <c r="B27" s="66">
        <v>488</v>
      </c>
      <c r="C27" s="66">
        <v>0</v>
      </c>
      <c r="D27" s="66">
        <v>51</v>
      </c>
      <c r="E27" s="66">
        <f t="shared" si="7"/>
        <v>437</v>
      </c>
      <c r="F27" s="66">
        <v>497</v>
      </c>
      <c r="G27" s="66">
        <v>0</v>
      </c>
      <c r="H27" s="66">
        <v>93</v>
      </c>
      <c r="I27" s="66">
        <f t="shared" si="8"/>
        <v>404</v>
      </c>
      <c r="J27" s="141">
        <f t="shared" si="1"/>
        <v>9</v>
      </c>
      <c r="K27" s="141">
        <f t="shared" si="9"/>
        <v>0</v>
      </c>
      <c r="L27" s="141">
        <f t="shared" si="9"/>
        <v>42</v>
      </c>
      <c r="M27" s="141">
        <f t="shared" si="9"/>
        <v>-33</v>
      </c>
    </row>
    <row r="28" spans="1:13" ht="15" customHeight="1">
      <c r="A28" s="58"/>
      <c r="B28" s="378" t="s">
        <v>121</v>
      </c>
      <c r="C28" s="378"/>
      <c r="D28" s="378"/>
      <c r="E28" s="378"/>
      <c r="F28" s="378" t="s">
        <v>121</v>
      </c>
      <c r="G28" s="378"/>
      <c r="H28" s="378"/>
      <c r="I28" s="378"/>
      <c r="J28" s="378" t="s">
        <v>293</v>
      </c>
      <c r="K28" s="378"/>
      <c r="L28" s="378"/>
      <c r="M28" s="378"/>
    </row>
    <row r="29" spans="1:13">
      <c r="A29" s="7" t="s">
        <v>10</v>
      </c>
      <c r="B29" s="89">
        <f>B9*100/$B9</f>
        <v>100</v>
      </c>
      <c r="C29" s="219">
        <f>C9*100/$B9</f>
        <v>0.1519934525897346</v>
      </c>
      <c r="D29" s="36">
        <f>D9*100/$B9</f>
        <v>29.562726528703379</v>
      </c>
      <c r="E29" s="36">
        <f>E9*100/$B9</f>
        <v>70.285280018706885</v>
      </c>
      <c r="F29" s="89">
        <f>F9*100/$F9</f>
        <v>100</v>
      </c>
      <c r="G29" s="229">
        <f>G9*100/$F9</f>
        <v>0.16080736386824887</v>
      </c>
      <c r="H29" s="219">
        <f>H9*100/$F9</f>
        <v>32.998780082067206</v>
      </c>
      <c r="I29" s="219">
        <f>I9*100/$F9</f>
        <v>66.840412554064542</v>
      </c>
      <c r="J29" s="231">
        <f t="shared" ref="J29:M47" si="10">F29-B29</f>
        <v>0</v>
      </c>
      <c r="K29" s="231">
        <f t="shared" si="10"/>
        <v>8.8139112785142748E-3</v>
      </c>
      <c r="L29" s="231">
        <f t="shared" si="10"/>
        <v>3.436053553363827</v>
      </c>
      <c r="M29" s="231">
        <f t="shared" si="10"/>
        <v>-3.4448674646423427</v>
      </c>
    </row>
    <row r="30" spans="1:13">
      <c r="A30" s="44" t="s">
        <v>30</v>
      </c>
      <c r="B30" s="90">
        <f t="shared" ref="B30:E45" si="11">B10*100/$B10</f>
        <v>100</v>
      </c>
      <c r="C30" s="218">
        <f t="shared" si="11"/>
        <v>0.11589276056555667</v>
      </c>
      <c r="D30" s="37">
        <f t="shared" si="11"/>
        <v>32.57359190295913</v>
      </c>
      <c r="E30" s="37">
        <f t="shared" si="11"/>
        <v>67.310515336475319</v>
      </c>
      <c r="F30" s="90">
        <f t="shared" ref="F30:I45" si="12">F10*100/$F10</f>
        <v>100</v>
      </c>
      <c r="G30" s="230">
        <f t="shared" si="12"/>
        <v>0.12261973456433929</v>
      </c>
      <c r="H30" s="37">
        <f t="shared" si="12"/>
        <v>34.939411425274088</v>
      </c>
      <c r="I30" s="37">
        <f t="shared" si="12"/>
        <v>64.937968840161574</v>
      </c>
      <c r="J30" s="232">
        <f t="shared" si="10"/>
        <v>0</v>
      </c>
      <c r="K30" s="232">
        <f t="shared" si="10"/>
        <v>6.7269739987826233E-3</v>
      </c>
      <c r="L30" s="232">
        <f t="shared" si="10"/>
        <v>2.3658195223149576</v>
      </c>
      <c r="M30" s="232">
        <f t="shared" si="10"/>
        <v>-2.3725464963137455</v>
      </c>
    </row>
    <row r="31" spans="1:13">
      <c r="A31" s="68" t="s">
        <v>11</v>
      </c>
      <c r="B31" s="89">
        <f t="shared" si="11"/>
        <v>100</v>
      </c>
      <c r="C31" s="219">
        <f t="shared" si="11"/>
        <v>0</v>
      </c>
      <c r="D31" s="36">
        <f t="shared" si="11"/>
        <v>39.673913043478258</v>
      </c>
      <c r="E31" s="36">
        <f t="shared" si="11"/>
        <v>60.326086956521742</v>
      </c>
      <c r="F31" s="89">
        <f t="shared" si="12"/>
        <v>100</v>
      </c>
      <c r="G31" s="229">
        <f t="shared" si="12"/>
        <v>0.51546391752577314</v>
      </c>
      <c r="H31" s="36">
        <f t="shared" si="12"/>
        <v>42.783505154639172</v>
      </c>
      <c r="I31" s="36">
        <f t="shared" si="12"/>
        <v>56.701030927835049</v>
      </c>
      <c r="J31" s="231">
        <f t="shared" si="10"/>
        <v>0</v>
      </c>
      <c r="K31" s="231">
        <f t="shared" si="10"/>
        <v>0.51546391752577314</v>
      </c>
      <c r="L31" s="231">
        <f t="shared" si="10"/>
        <v>3.1095921111609144</v>
      </c>
      <c r="M31" s="231">
        <f t="shared" si="10"/>
        <v>-3.6250560286866929</v>
      </c>
    </row>
    <row r="32" spans="1:13">
      <c r="A32" s="69" t="s">
        <v>12</v>
      </c>
      <c r="B32" s="90">
        <f t="shared" si="11"/>
        <v>100</v>
      </c>
      <c r="C32" s="218">
        <f t="shared" si="11"/>
        <v>0</v>
      </c>
      <c r="D32" s="37">
        <f t="shared" si="11"/>
        <v>14.285714285714286</v>
      </c>
      <c r="E32" s="37">
        <f t="shared" si="11"/>
        <v>85.714285714285708</v>
      </c>
      <c r="F32" s="90">
        <f t="shared" si="12"/>
        <v>100</v>
      </c>
      <c r="G32" s="230">
        <f t="shared" si="12"/>
        <v>0</v>
      </c>
      <c r="H32" s="37">
        <f t="shared" si="12"/>
        <v>9.0909090909090917</v>
      </c>
      <c r="I32" s="37">
        <f t="shared" si="12"/>
        <v>90.909090909090907</v>
      </c>
      <c r="J32" s="232">
        <f t="shared" si="10"/>
        <v>0</v>
      </c>
      <c r="K32" s="232">
        <f t="shared" si="10"/>
        <v>0</v>
      </c>
      <c r="L32" s="232">
        <f t="shared" si="10"/>
        <v>-5.1948051948051948</v>
      </c>
      <c r="M32" s="232">
        <f t="shared" si="10"/>
        <v>5.1948051948051983</v>
      </c>
    </row>
    <row r="33" spans="1:13">
      <c r="A33" s="68" t="s">
        <v>13</v>
      </c>
      <c r="B33" s="89">
        <f t="shared" si="11"/>
        <v>100</v>
      </c>
      <c r="C33" s="219">
        <f t="shared" si="11"/>
        <v>0</v>
      </c>
      <c r="D33" s="36">
        <f t="shared" si="11"/>
        <v>20.518064076346285</v>
      </c>
      <c r="E33" s="36">
        <f t="shared" si="11"/>
        <v>79.481935923653708</v>
      </c>
      <c r="F33" s="89">
        <f t="shared" si="12"/>
        <v>100</v>
      </c>
      <c r="G33" s="229">
        <f t="shared" si="12"/>
        <v>0.30731407498463431</v>
      </c>
      <c r="H33" s="36">
        <f t="shared" si="12"/>
        <v>19.975414874001228</v>
      </c>
      <c r="I33" s="36">
        <f t="shared" si="12"/>
        <v>79.717271051014137</v>
      </c>
      <c r="J33" s="231">
        <f t="shared" si="10"/>
        <v>0</v>
      </c>
      <c r="K33" s="231">
        <f t="shared" si="10"/>
        <v>0.30731407498463431</v>
      </c>
      <c r="L33" s="231">
        <f t="shared" si="10"/>
        <v>-0.54264920234505709</v>
      </c>
      <c r="M33" s="231">
        <f t="shared" si="10"/>
        <v>0.23533512736042894</v>
      </c>
    </row>
    <row r="34" spans="1:13">
      <c r="A34" s="69" t="s">
        <v>14</v>
      </c>
      <c r="B34" s="90">
        <f t="shared" si="11"/>
        <v>100</v>
      </c>
      <c r="C34" s="218">
        <f t="shared" si="11"/>
        <v>0</v>
      </c>
      <c r="D34" s="37">
        <f t="shared" si="11"/>
        <v>80</v>
      </c>
      <c r="E34" s="37">
        <f t="shared" si="11"/>
        <v>20</v>
      </c>
      <c r="F34" s="90">
        <f t="shared" si="12"/>
        <v>100</v>
      </c>
      <c r="G34" s="230">
        <f t="shared" si="12"/>
        <v>0</v>
      </c>
      <c r="H34" s="37">
        <f t="shared" si="12"/>
        <v>67.391304347826093</v>
      </c>
      <c r="I34" s="37">
        <f t="shared" si="12"/>
        <v>32.608695652173914</v>
      </c>
      <c r="J34" s="232">
        <f t="shared" si="10"/>
        <v>0</v>
      </c>
      <c r="K34" s="232">
        <f t="shared" si="10"/>
        <v>0</v>
      </c>
      <c r="L34" s="232">
        <f t="shared" si="10"/>
        <v>-12.608695652173907</v>
      </c>
      <c r="M34" s="232">
        <f t="shared" si="10"/>
        <v>12.608695652173914</v>
      </c>
    </row>
    <row r="35" spans="1:13">
      <c r="A35" s="68" t="s">
        <v>15</v>
      </c>
      <c r="B35" s="89">
        <f t="shared" si="11"/>
        <v>100</v>
      </c>
      <c r="C35" s="219">
        <f t="shared" si="11"/>
        <v>0.47210300429184548</v>
      </c>
      <c r="D35" s="36">
        <f t="shared" si="11"/>
        <v>33.433476394849784</v>
      </c>
      <c r="E35" s="36">
        <f t="shared" si="11"/>
        <v>66.094420600858371</v>
      </c>
      <c r="F35" s="89">
        <f t="shared" si="12"/>
        <v>100</v>
      </c>
      <c r="G35" s="229">
        <f t="shared" si="12"/>
        <v>0.28374543980543171</v>
      </c>
      <c r="H35" s="36">
        <f t="shared" si="12"/>
        <v>46.696392379408188</v>
      </c>
      <c r="I35" s="36">
        <f t="shared" si="12"/>
        <v>53.019862180786383</v>
      </c>
      <c r="J35" s="231">
        <f t="shared" si="10"/>
        <v>0</v>
      </c>
      <c r="K35" s="231">
        <f t="shared" si="10"/>
        <v>-0.18835756448641378</v>
      </c>
      <c r="L35" s="231">
        <f t="shared" si="10"/>
        <v>13.262915984558404</v>
      </c>
      <c r="M35" s="231">
        <f t="shared" si="10"/>
        <v>-13.074558420071988</v>
      </c>
    </row>
    <row r="36" spans="1:13">
      <c r="A36" s="69" t="s">
        <v>16</v>
      </c>
      <c r="B36" s="90">
        <f t="shared" si="11"/>
        <v>100</v>
      </c>
      <c r="C36" s="218">
        <f t="shared" si="11"/>
        <v>6.2539086929330828E-2</v>
      </c>
      <c r="D36" s="37">
        <f t="shared" si="11"/>
        <v>58.84928080050031</v>
      </c>
      <c r="E36" s="37">
        <f t="shared" si="11"/>
        <v>41.088180112570356</v>
      </c>
      <c r="F36" s="90">
        <f t="shared" si="12"/>
        <v>100</v>
      </c>
      <c r="G36" s="230">
        <f t="shared" si="12"/>
        <v>5.9066745422327233E-2</v>
      </c>
      <c r="H36" s="37">
        <f t="shared" si="12"/>
        <v>58.003544004725342</v>
      </c>
      <c r="I36" s="37">
        <f t="shared" si="12"/>
        <v>41.93738924985233</v>
      </c>
      <c r="J36" s="232">
        <f t="shared" si="10"/>
        <v>0</v>
      </c>
      <c r="K36" s="232">
        <f t="shared" si="10"/>
        <v>-3.4723415070035957E-3</v>
      </c>
      <c r="L36" s="232">
        <f t="shared" si="10"/>
        <v>-0.84573679577496819</v>
      </c>
      <c r="M36" s="232">
        <f t="shared" si="10"/>
        <v>0.84920913728197434</v>
      </c>
    </row>
    <row r="37" spans="1:13">
      <c r="A37" s="68" t="s">
        <v>17</v>
      </c>
      <c r="B37" s="89">
        <f t="shared" si="11"/>
        <v>100</v>
      </c>
      <c r="C37" s="219">
        <f t="shared" si="11"/>
        <v>0</v>
      </c>
      <c r="D37" s="36">
        <f t="shared" si="11"/>
        <v>20.206766917293233</v>
      </c>
      <c r="E37" s="36">
        <f t="shared" si="11"/>
        <v>79.793233082706763</v>
      </c>
      <c r="F37" s="89">
        <f t="shared" si="12"/>
        <v>100</v>
      </c>
      <c r="G37" s="229">
        <f t="shared" si="12"/>
        <v>8.6355785837651119E-2</v>
      </c>
      <c r="H37" s="36">
        <f t="shared" si="12"/>
        <v>22.797927461139896</v>
      </c>
      <c r="I37" s="36">
        <f t="shared" si="12"/>
        <v>77.115716753022454</v>
      </c>
      <c r="J37" s="231">
        <f t="shared" si="10"/>
        <v>0</v>
      </c>
      <c r="K37" s="231">
        <f t="shared" si="10"/>
        <v>8.6355785837651119E-2</v>
      </c>
      <c r="L37" s="231">
        <f t="shared" si="10"/>
        <v>2.5911605438466623</v>
      </c>
      <c r="M37" s="231">
        <f t="shared" si="10"/>
        <v>-2.677516329684309</v>
      </c>
    </row>
    <row r="38" spans="1:13">
      <c r="A38" s="69" t="s">
        <v>18</v>
      </c>
      <c r="B38" s="90">
        <f t="shared" si="11"/>
        <v>100</v>
      </c>
      <c r="C38" s="218">
        <f t="shared" si="11"/>
        <v>8.8391278727165581E-2</v>
      </c>
      <c r="D38" s="37">
        <f t="shared" si="11"/>
        <v>33.05833824395993</v>
      </c>
      <c r="E38" s="37">
        <f t="shared" si="11"/>
        <v>66.853270477312904</v>
      </c>
      <c r="F38" s="90">
        <f t="shared" si="12"/>
        <v>100</v>
      </c>
      <c r="G38" s="230">
        <f t="shared" si="12"/>
        <v>2.7412280701754384E-2</v>
      </c>
      <c r="H38" s="37">
        <f t="shared" si="12"/>
        <v>33.881578947368418</v>
      </c>
      <c r="I38" s="37">
        <f t="shared" si="12"/>
        <v>66.091008771929822</v>
      </c>
      <c r="J38" s="232">
        <f t="shared" si="10"/>
        <v>0</v>
      </c>
      <c r="K38" s="232">
        <f t="shared" si="10"/>
        <v>-6.0978998025411194E-2</v>
      </c>
      <c r="L38" s="232">
        <f t="shared" si="10"/>
        <v>0.82324070340848721</v>
      </c>
      <c r="M38" s="232">
        <f t="shared" si="10"/>
        <v>-0.76226170538308224</v>
      </c>
    </row>
    <row r="39" spans="1:13">
      <c r="A39" s="68" t="s">
        <v>19</v>
      </c>
      <c r="B39" s="89">
        <f t="shared" si="11"/>
        <v>100</v>
      </c>
      <c r="C39" s="219">
        <f t="shared" si="11"/>
        <v>0</v>
      </c>
      <c r="D39" s="36">
        <f t="shared" si="11"/>
        <v>22.783794624949859</v>
      </c>
      <c r="E39" s="36">
        <f t="shared" si="11"/>
        <v>77.216205375050137</v>
      </c>
      <c r="F39" s="89">
        <f t="shared" si="12"/>
        <v>100</v>
      </c>
      <c r="G39" s="229">
        <f t="shared" si="12"/>
        <v>0</v>
      </c>
      <c r="H39" s="36">
        <f t="shared" si="12"/>
        <v>22.012102874432678</v>
      </c>
      <c r="I39" s="36">
        <f t="shared" si="12"/>
        <v>77.987897125567329</v>
      </c>
      <c r="J39" s="231">
        <f t="shared" si="10"/>
        <v>0</v>
      </c>
      <c r="K39" s="231">
        <f t="shared" si="10"/>
        <v>0</v>
      </c>
      <c r="L39" s="231">
        <f t="shared" si="10"/>
        <v>-0.77169175051718142</v>
      </c>
      <c r="M39" s="231">
        <f t="shared" si="10"/>
        <v>0.77169175051719208</v>
      </c>
    </row>
    <row r="40" spans="1:13">
      <c r="A40" s="69" t="s">
        <v>20</v>
      </c>
      <c r="B40" s="90">
        <f t="shared" si="11"/>
        <v>100</v>
      </c>
      <c r="C40" s="218">
        <f t="shared" si="11"/>
        <v>0</v>
      </c>
      <c r="D40" s="37">
        <f t="shared" si="11"/>
        <v>54.198473282442748</v>
      </c>
      <c r="E40" s="37">
        <f t="shared" si="11"/>
        <v>45.801526717557252</v>
      </c>
      <c r="F40" s="90">
        <f t="shared" si="12"/>
        <v>100</v>
      </c>
      <c r="G40" s="230">
        <f t="shared" si="12"/>
        <v>0</v>
      </c>
      <c r="H40" s="37">
        <f t="shared" si="12"/>
        <v>54.411764705882355</v>
      </c>
      <c r="I40" s="37">
        <f t="shared" si="12"/>
        <v>45.588235294117645</v>
      </c>
      <c r="J40" s="233">
        <f t="shared" si="10"/>
        <v>0</v>
      </c>
      <c r="K40" s="233">
        <f t="shared" si="10"/>
        <v>0</v>
      </c>
      <c r="L40" s="233">
        <f t="shared" si="10"/>
        <v>0.21329142343960683</v>
      </c>
      <c r="M40" s="233">
        <f t="shared" si="10"/>
        <v>-0.21329142343960683</v>
      </c>
    </row>
    <row r="41" spans="1:13">
      <c r="A41" s="43" t="s">
        <v>31</v>
      </c>
      <c r="B41" s="89">
        <f t="shared" si="11"/>
        <v>100</v>
      </c>
      <c r="C41" s="219">
        <f t="shared" si="11"/>
        <v>0.26423252462166708</v>
      </c>
      <c r="D41" s="36">
        <f t="shared" si="11"/>
        <v>20.201777564256545</v>
      </c>
      <c r="E41" s="36">
        <f t="shared" si="11"/>
        <v>79.533989911121793</v>
      </c>
      <c r="F41" s="89">
        <f t="shared" si="12"/>
        <v>100</v>
      </c>
      <c r="G41" s="229">
        <f t="shared" si="12"/>
        <v>0.28776978417266186</v>
      </c>
      <c r="H41" s="36">
        <f t="shared" si="12"/>
        <v>26.546762589928058</v>
      </c>
      <c r="I41" s="36">
        <f t="shared" si="12"/>
        <v>73.165467625899282</v>
      </c>
      <c r="J41" s="231">
        <f t="shared" si="10"/>
        <v>0</v>
      </c>
      <c r="K41" s="231">
        <f t="shared" si="10"/>
        <v>2.3537259550994782E-2</v>
      </c>
      <c r="L41" s="231">
        <f t="shared" si="10"/>
        <v>6.3449850256715123</v>
      </c>
      <c r="M41" s="231">
        <f t="shared" si="10"/>
        <v>-6.368522285222511</v>
      </c>
    </row>
    <row r="42" spans="1:13">
      <c r="A42" s="69" t="s">
        <v>21</v>
      </c>
      <c r="B42" s="90">
        <f t="shared" si="11"/>
        <v>100</v>
      </c>
      <c r="C42" s="218">
        <f t="shared" si="11"/>
        <v>0</v>
      </c>
      <c r="D42" s="37">
        <f t="shared" si="11"/>
        <v>84.946236559139791</v>
      </c>
      <c r="E42" s="37">
        <f t="shared" si="11"/>
        <v>15.053763440860216</v>
      </c>
      <c r="F42" s="90">
        <f t="shared" si="12"/>
        <v>100</v>
      </c>
      <c r="G42" s="230">
        <f t="shared" si="12"/>
        <v>0</v>
      </c>
      <c r="H42" s="37">
        <f t="shared" si="12"/>
        <v>88.054607508532428</v>
      </c>
      <c r="I42" s="37">
        <f t="shared" si="12"/>
        <v>11.945392491467576</v>
      </c>
      <c r="J42" s="233">
        <f t="shared" si="10"/>
        <v>0</v>
      </c>
      <c r="K42" s="233">
        <f t="shared" si="10"/>
        <v>0</v>
      </c>
      <c r="L42" s="233">
        <f t="shared" si="10"/>
        <v>3.1083709493926364</v>
      </c>
      <c r="M42" s="233">
        <f t="shared" si="10"/>
        <v>-3.1083709493926399</v>
      </c>
    </row>
    <row r="43" spans="1:13">
      <c r="A43" s="68" t="s">
        <v>22</v>
      </c>
      <c r="B43" s="89">
        <f t="shared" si="11"/>
        <v>100</v>
      </c>
      <c r="C43" s="219">
        <f t="shared" si="11"/>
        <v>0.20725388601036268</v>
      </c>
      <c r="D43" s="36">
        <f t="shared" si="11"/>
        <v>13.160621761658032</v>
      </c>
      <c r="E43" s="36">
        <f t="shared" si="11"/>
        <v>86.632124352331601</v>
      </c>
      <c r="F43" s="89">
        <f t="shared" si="12"/>
        <v>100</v>
      </c>
      <c r="G43" s="229">
        <f t="shared" si="12"/>
        <v>0.2074688796680498</v>
      </c>
      <c r="H43" s="36">
        <f t="shared" si="12"/>
        <v>21.058091286307054</v>
      </c>
      <c r="I43" s="36">
        <f t="shared" si="12"/>
        <v>78.734439834024897</v>
      </c>
      <c r="J43" s="231">
        <f t="shared" si="10"/>
        <v>0</v>
      </c>
      <c r="K43" s="231">
        <f t="shared" si="10"/>
        <v>2.1499365768712364E-4</v>
      </c>
      <c r="L43" s="231">
        <f t="shared" si="10"/>
        <v>7.8974695246490221</v>
      </c>
      <c r="M43" s="231">
        <f t="shared" si="10"/>
        <v>-7.8976845183067041</v>
      </c>
    </row>
    <row r="44" spans="1:13">
      <c r="A44" s="69" t="s">
        <v>32</v>
      </c>
      <c r="B44" s="90">
        <f t="shared" si="11"/>
        <v>100</v>
      </c>
      <c r="C44" s="218">
        <f t="shared" si="11"/>
        <v>1.4778325123152709</v>
      </c>
      <c r="D44" s="37">
        <f t="shared" si="11"/>
        <v>6.8965517241379306</v>
      </c>
      <c r="E44" s="37">
        <f t="shared" si="11"/>
        <v>91.625615763546804</v>
      </c>
      <c r="F44" s="90">
        <f t="shared" si="12"/>
        <v>100</v>
      </c>
      <c r="G44" s="230">
        <f t="shared" si="12"/>
        <v>1.7241379310344827</v>
      </c>
      <c r="H44" s="37">
        <f t="shared" si="12"/>
        <v>8.6206896551724146</v>
      </c>
      <c r="I44" s="37">
        <f t="shared" si="12"/>
        <v>89.65517241379311</v>
      </c>
      <c r="J44" s="232">
        <f t="shared" si="10"/>
        <v>0</v>
      </c>
      <c r="K44" s="232">
        <f t="shared" si="10"/>
        <v>0.24630541871921174</v>
      </c>
      <c r="L44" s="232">
        <f t="shared" si="10"/>
        <v>1.724137931034484</v>
      </c>
      <c r="M44" s="232">
        <f t="shared" si="10"/>
        <v>-1.970443349753694</v>
      </c>
    </row>
    <row r="45" spans="1:13">
      <c r="A45" s="68" t="s">
        <v>23</v>
      </c>
      <c r="B45" s="89">
        <f t="shared" si="11"/>
        <v>100</v>
      </c>
      <c r="C45" s="219">
        <f t="shared" si="11"/>
        <v>0.48</v>
      </c>
      <c r="D45" s="36">
        <f t="shared" si="11"/>
        <v>26.4</v>
      </c>
      <c r="E45" s="36">
        <f t="shared" si="11"/>
        <v>73.12</v>
      </c>
      <c r="F45" s="89">
        <f t="shared" si="12"/>
        <v>100</v>
      </c>
      <c r="G45" s="229">
        <f t="shared" si="12"/>
        <v>0.47961630695443647</v>
      </c>
      <c r="H45" s="36">
        <f t="shared" si="12"/>
        <v>33.013589128697042</v>
      </c>
      <c r="I45" s="36">
        <f t="shared" si="12"/>
        <v>66.506794564348525</v>
      </c>
      <c r="J45" s="231">
        <f t="shared" si="10"/>
        <v>0</v>
      </c>
      <c r="K45" s="231">
        <f t="shared" si="10"/>
        <v>-3.8369304556351569E-4</v>
      </c>
      <c r="L45" s="231">
        <f t="shared" si="10"/>
        <v>6.6135891286970434</v>
      </c>
      <c r="M45" s="231">
        <f t="shared" si="10"/>
        <v>-6.61320543565148</v>
      </c>
    </row>
    <row r="46" spans="1:13">
      <c r="A46" s="69" t="s">
        <v>24</v>
      </c>
      <c r="B46" s="90">
        <f t="shared" ref="B46:E47" si="13">B26*100/$B26</f>
        <v>100</v>
      </c>
      <c r="C46" s="218">
        <f t="shared" si="13"/>
        <v>0</v>
      </c>
      <c r="D46" s="37">
        <f t="shared" si="13"/>
        <v>8.3844580777096116</v>
      </c>
      <c r="E46" s="37">
        <f t="shared" si="13"/>
        <v>91.61554192229039</v>
      </c>
      <c r="F46" s="90">
        <f t="shared" ref="F46:I47" si="14">F26*100/$F26</f>
        <v>100</v>
      </c>
      <c r="G46" s="230">
        <f t="shared" si="14"/>
        <v>0.10090817356205853</v>
      </c>
      <c r="H46" s="37">
        <f t="shared" si="14"/>
        <v>12.613521695257315</v>
      </c>
      <c r="I46" s="37">
        <f t="shared" si="14"/>
        <v>87.28557013118062</v>
      </c>
      <c r="J46" s="232">
        <f t="shared" si="10"/>
        <v>0</v>
      </c>
      <c r="K46" s="232">
        <f t="shared" si="10"/>
        <v>0.10090817356205853</v>
      </c>
      <c r="L46" s="232">
        <f t="shared" si="10"/>
        <v>4.2290636175477037</v>
      </c>
      <c r="M46" s="232">
        <f t="shared" si="10"/>
        <v>-4.3299717911097702</v>
      </c>
    </row>
    <row r="47" spans="1:13">
      <c r="A47" s="68" t="s">
        <v>25</v>
      </c>
      <c r="B47" s="89">
        <f t="shared" si="13"/>
        <v>100</v>
      </c>
      <c r="C47" s="219">
        <f t="shared" si="13"/>
        <v>0</v>
      </c>
      <c r="D47" s="36">
        <f t="shared" si="13"/>
        <v>10.450819672131148</v>
      </c>
      <c r="E47" s="36">
        <f t="shared" si="13"/>
        <v>89.549180327868854</v>
      </c>
      <c r="F47" s="89">
        <f t="shared" si="14"/>
        <v>100</v>
      </c>
      <c r="G47" s="229">
        <f t="shared" si="14"/>
        <v>0</v>
      </c>
      <c r="H47" s="36">
        <f t="shared" si="14"/>
        <v>18.712273641851105</v>
      </c>
      <c r="I47" s="36">
        <f t="shared" si="14"/>
        <v>81.287726358148888</v>
      </c>
      <c r="J47" s="231">
        <f t="shared" si="10"/>
        <v>0</v>
      </c>
      <c r="K47" s="231">
        <f t="shared" si="10"/>
        <v>0</v>
      </c>
      <c r="L47" s="231">
        <f t="shared" si="10"/>
        <v>8.2614539697199572</v>
      </c>
      <c r="M47" s="231">
        <f t="shared" si="10"/>
        <v>-8.261453969719966</v>
      </c>
    </row>
    <row r="48" spans="1:13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  <row r="49" spans="1:5">
      <c r="A49" s="226"/>
      <c r="B49" s="226"/>
      <c r="C49" s="226"/>
      <c r="D49" s="226"/>
      <c r="E49" s="226"/>
    </row>
  </sheetData>
  <mergeCells count="18">
    <mergeCell ref="A48:M48"/>
    <mergeCell ref="J8:M8"/>
    <mergeCell ref="F28:I28"/>
    <mergeCell ref="J28:M28"/>
    <mergeCell ref="A5:A7"/>
    <mergeCell ref="B5:E5"/>
    <mergeCell ref="F5:I5"/>
    <mergeCell ref="J5:M5"/>
    <mergeCell ref="F6:F7"/>
    <mergeCell ref="G6:I6"/>
    <mergeCell ref="J6:J7"/>
    <mergeCell ref="K6:M6"/>
    <mergeCell ref="F8:I8"/>
    <mergeCell ref="F1:I1"/>
    <mergeCell ref="B6:B7"/>
    <mergeCell ref="C6:E6"/>
    <mergeCell ref="B8:E8"/>
    <mergeCell ref="B28:E28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48" sqref="A48:XFD48"/>
    </sheetView>
  </sheetViews>
  <sheetFormatPr baseColWidth="10" defaultColWidth="10.81640625" defaultRowHeight="14"/>
  <cols>
    <col min="1" max="1" width="24.54296875" style="1" customWidth="1"/>
    <col min="2" max="2" width="15.54296875" style="1" customWidth="1"/>
    <col min="3" max="5" width="18.54296875" style="1" customWidth="1"/>
    <col min="6" max="6" width="15.54296875" style="1" customWidth="1"/>
    <col min="7" max="9" width="18.54296875" style="1" customWidth="1"/>
    <col min="10" max="10" width="15.54296875" style="1" customWidth="1"/>
    <col min="11" max="13" width="18.54296875" style="1" customWidth="1"/>
    <col min="14" max="16384" width="10.81640625" style="1"/>
  </cols>
  <sheetData>
    <row r="1" spans="1:13" s="15" customFormat="1" ht="20.149999999999999" customHeight="1">
      <c r="A1" s="35" t="s">
        <v>0</v>
      </c>
      <c r="F1" s="295"/>
      <c r="G1" s="295"/>
      <c r="H1" s="295"/>
      <c r="I1" s="295"/>
    </row>
    <row r="2" spans="1:13" s="64" customFormat="1" ht="14.5" customHeight="1">
      <c r="A2" s="126"/>
    </row>
    <row r="3" spans="1:13" s="4" customFormat="1" ht="14.5" customHeight="1">
      <c r="A3" s="54" t="s">
        <v>296</v>
      </c>
    </row>
    <row r="4" spans="1:13" s="64" customFormat="1" ht="14.5" customHeight="1">
      <c r="A4" s="127"/>
    </row>
    <row r="5" spans="1:13" s="64" customFormat="1" ht="14.5" customHeight="1">
      <c r="A5" s="409" t="s">
        <v>29</v>
      </c>
      <c r="B5" s="427">
        <v>2011</v>
      </c>
      <c r="C5" s="428"/>
      <c r="D5" s="428"/>
      <c r="E5" s="430"/>
      <c r="F5" s="427">
        <v>2015</v>
      </c>
      <c r="G5" s="428"/>
      <c r="H5" s="428"/>
      <c r="I5" s="430"/>
      <c r="J5" s="427" t="s">
        <v>59</v>
      </c>
      <c r="K5" s="428"/>
      <c r="L5" s="428"/>
      <c r="M5" s="430"/>
    </row>
    <row r="6" spans="1:13" ht="20.149999999999999" customHeight="1">
      <c r="A6" s="386"/>
      <c r="B6" s="342" t="s">
        <v>2</v>
      </c>
      <c r="C6" s="380" t="s">
        <v>51</v>
      </c>
      <c r="D6" s="380"/>
      <c r="E6" s="380"/>
      <c r="F6" s="342" t="s">
        <v>2</v>
      </c>
      <c r="G6" s="380" t="s">
        <v>51</v>
      </c>
      <c r="H6" s="380"/>
      <c r="I6" s="380"/>
      <c r="J6" s="342" t="s">
        <v>2</v>
      </c>
      <c r="K6" s="380" t="s">
        <v>51</v>
      </c>
      <c r="L6" s="380"/>
      <c r="M6" s="380"/>
    </row>
    <row r="7" spans="1:13" ht="52" customHeight="1">
      <c r="A7" s="386"/>
      <c r="B7" s="342"/>
      <c r="C7" s="209" t="s">
        <v>67</v>
      </c>
      <c r="D7" s="209" t="s">
        <v>65</v>
      </c>
      <c r="E7" s="209" t="s">
        <v>66</v>
      </c>
      <c r="F7" s="342"/>
      <c r="G7" s="209" t="s">
        <v>67</v>
      </c>
      <c r="H7" s="209" t="s">
        <v>65</v>
      </c>
      <c r="I7" s="209" t="s">
        <v>66</v>
      </c>
      <c r="J7" s="342"/>
      <c r="K7" s="209" t="s">
        <v>67</v>
      </c>
      <c r="L7" s="209" t="s">
        <v>65</v>
      </c>
      <c r="M7" s="209" t="s">
        <v>66</v>
      </c>
    </row>
    <row r="8" spans="1:13" ht="15" customHeight="1">
      <c r="A8" s="58"/>
      <c r="B8" s="378" t="s">
        <v>5</v>
      </c>
      <c r="C8" s="378"/>
      <c r="D8" s="378"/>
      <c r="E8" s="378"/>
      <c r="F8" s="378" t="s">
        <v>5</v>
      </c>
      <c r="G8" s="378"/>
      <c r="H8" s="378"/>
      <c r="I8" s="378"/>
      <c r="J8" s="378" t="s">
        <v>5</v>
      </c>
      <c r="K8" s="378"/>
      <c r="L8" s="378"/>
      <c r="M8" s="378"/>
    </row>
    <row r="9" spans="1:13">
      <c r="A9" s="7" t="s">
        <v>10</v>
      </c>
      <c r="B9" s="66">
        <f t="shared" ref="B9:I9" si="0">SUM(B11:B20,B22:B27)</f>
        <v>8495</v>
      </c>
      <c r="C9" s="66">
        <f t="shared" si="0"/>
        <v>37</v>
      </c>
      <c r="D9" s="66">
        <f t="shared" si="0"/>
        <v>3371</v>
      </c>
      <c r="E9" s="66">
        <f t="shared" si="0"/>
        <v>5087</v>
      </c>
      <c r="F9" s="66">
        <f t="shared" si="0"/>
        <v>8697</v>
      </c>
      <c r="G9" s="66">
        <f t="shared" si="0"/>
        <v>34</v>
      </c>
      <c r="H9" s="66">
        <f t="shared" si="0"/>
        <v>3470</v>
      </c>
      <c r="I9" s="66">
        <f t="shared" si="0"/>
        <v>5193</v>
      </c>
      <c r="J9" s="141">
        <f t="shared" ref="J9:J27" si="1">F9-B9</f>
        <v>202</v>
      </c>
      <c r="K9" s="141">
        <f t="shared" ref="K9:M24" si="2">G9-C9</f>
        <v>-3</v>
      </c>
      <c r="L9" s="141">
        <f t="shared" si="2"/>
        <v>99</v>
      </c>
      <c r="M9" s="141">
        <f t="shared" si="2"/>
        <v>106</v>
      </c>
    </row>
    <row r="10" spans="1:13">
      <c r="A10" s="44" t="s">
        <v>30</v>
      </c>
      <c r="B10" s="67">
        <f t="shared" ref="B10:I10" si="3">SUM(B11:B20)</f>
        <v>7394</v>
      </c>
      <c r="C10" s="67">
        <f t="shared" si="3"/>
        <v>32</v>
      </c>
      <c r="D10" s="67">
        <f t="shared" si="3"/>
        <v>2959</v>
      </c>
      <c r="E10" s="67">
        <f t="shared" si="3"/>
        <v>4403</v>
      </c>
      <c r="F10" s="67">
        <f t="shared" si="3"/>
        <v>7517</v>
      </c>
      <c r="G10" s="67">
        <f t="shared" si="3"/>
        <v>29</v>
      </c>
      <c r="H10" s="67">
        <f t="shared" si="3"/>
        <v>2969</v>
      </c>
      <c r="I10" s="67">
        <f t="shared" si="3"/>
        <v>4519</v>
      </c>
      <c r="J10" s="140">
        <f t="shared" si="1"/>
        <v>123</v>
      </c>
      <c r="K10" s="140">
        <f t="shared" si="2"/>
        <v>-3</v>
      </c>
      <c r="L10" s="140">
        <f t="shared" si="2"/>
        <v>10</v>
      </c>
      <c r="M10" s="140">
        <f t="shared" si="2"/>
        <v>116</v>
      </c>
    </row>
    <row r="11" spans="1:13">
      <c r="A11" s="68" t="s">
        <v>11</v>
      </c>
      <c r="B11" s="66">
        <v>541</v>
      </c>
      <c r="C11" s="66">
        <v>2</v>
      </c>
      <c r="D11" s="66">
        <v>301</v>
      </c>
      <c r="E11" s="66">
        <f>B11-C11-D11</f>
        <v>238</v>
      </c>
      <c r="F11" s="66">
        <v>543</v>
      </c>
      <c r="G11" s="66">
        <v>2</v>
      </c>
      <c r="H11" s="66">
        <v>288</v>
      </c>
      <c r="I11" s="66">
        <f t="shared" ref="I11:I20" si="4">F11-G11-H11</f>
        <v>253</v>
      </c>
      <c r="J11" s="141">
        <f t="shared" si="1"/>
        <v>2</v>
      </c>
      <c r="K11" s="141">
        <f t="shared" si="2"/>
        <v>0</v>
      </c>
      <c r="L11" s="141">
        <f t="shared" si="2"/>
        <v>-13</v>
      </c>
      <c r="M11" s="141">
        <f t="shared" si="2"/>
        <v>15</v>
      </c>
    </row>
    <row r="12" spans="1:13">
      <c r="A12" s="69" t="s">
        <v>12</v>
      </c>
      <c r="B12" s="67">
        <v>156</v>
      </c>
      <c r="C12" s="67">
        <v>0</v>
      </c>
      <c r="D12" s="67">
        <v>18</v>
      </c>
      <c r="E12" s="67">
        <f t="shared" ref="E12:E20" si="5">B12-C12-D12</f>
        <v>138</v>
      </c>
      <c r="F12" s="67">
        <v>157</v>
      </c>
      <c r="G12" s="67">
        <v>0</v>
      </c>
      <c r="H12" s="67">
        <v>18</v>
      </c>
      <c r="I12" s="67">
        <f t="shared" si="4"/>
        <v>139</v>
      </c>
      <c r="J12" s="140">
        <f t="shared" si="1"/>
        <v>1</v>
      </c>
      <c r="K12" s="140">
        <f t="shared" si="2"/>
        <v>0</v>
      </c>
      <c r="L12" s="140">
        <f t="shared" si="2"/>
        <v>0</v>
      </c>
      <c r="M12" s="140">
        <f t="shared" si="2"/>
        <v>1</v>
      </c>
    </row>
    <row r="13" spans="1:13">
      <c r="A13" s="68" t="s">
        <v>13</v>
      </c>
      <c r="B13" s="66">
        <v>987</v>
      </c>
      <c r="C13" s="66">
        <v>21</v>
      </c>
      <c r="D13" s="66">
        <v>303</v>
      </c>
      <c r="E13" s="66">
        <f t="shared" si="5"/>
        <v>663</v>
      </c>
      <c r="F13" s="66">
        <v>1021</v>
      </c>
      <c r="G13" s="66">
        <v>23</v>
      </c>
      <c r="H13" s="66">
        <v>265</v>
      </c>
      <c r="I13" s="66">
        <f t="shared" si="4"/>
        <v>733</v>
      </c>
      <c r="J13" s="141">
        <f t="shared" si="1"/>
        <v>34</v>
      </c>
      <c r="K13" s="141">
        <f t="shared" si="2"/>
        <v>2</v>
      </c>
      <c r="L13" s="141">
        <f t="shared" si="2"/>
        <v>-38</v>
      </c>
      <c r="M13" s="141">
        <f t="shared" si="2"/>
        <v>70</v>
      </c>
    </row>
    <row r="14" spans="1:13">
      <c r="A14" s="69" t="s">
        <v>14</v>
      </c>
      <c r="B14" s="67">
        <v>89</v>
      </c>
      <c r="C14" s="67">
        <v>0</v>
      </c>
      <c r="D14" s="67">
        <v>49</v>
      </c>
      <c r="E14" s="67">
        <f t="shared" si="5"/>
        <v>40</v>
      </c>
      <c r="F14" s="67">
        <v>96</v>
      </c>
      <c r="G14" s="67">
        <v>0</v>
      </c>
      <c r="H14" s="67">
        <v>10</v>
      </c>
      <c r="I14" s="67">
        <f t="shared" si="4"/>
        <v>86</v>
      </c>
      <c r="J14" s="140">
        <f t="shared" si="1"/>
        <v>7</v>
      </c>
      <c r="K14" s="140">
        <f t="shared" si="2"/>
        <v>0</v>
      </c>
      <c r="L14" s="140">
        <f t="shared" si="2"/>
        <v>-39</v>
      </c>
      <c r="M14" s="140">
        <f t="shared" si="2"/>
        <v>46</v>
      </c>
    </row>
    <row r="15" spans="1:13">
      <c r="A15" s="68" t="s">
        <v>15</v>
      </c>
      <c r="B15" s="66">
        <v>1626</v>
      </c>
      <c r="C15" s="66">
        <v>8</v>
      </c>
      <c r="D15" s="66">
        <v>764</v>
      </c>
      <c r="E15" s="66">
        <f t="shared" si="5"/>
        <v>854</v>
      </c>
      <c r="F15" s="66">
        <v>1546</v>
      </c>
      <c r="G15" s="66">
        <v>3</v>
      </c>
      <c r="H15" s="66">
        <v>831</v>
      </c>
      <c r="I15" s="66">
        <f t="shared" si="4"/>
        <v>712</v>
      </c>
      <c r="J15" s="141">
        <f t="shared" si="1"/>
        <v>-80</v>
      </c>
      <c r="K15" s="141">
        <f t="shared" si="2"/>
        <v>-5</v>
      </c>
      <c r="L15" s="141">
        <f t="shared" si="2"/>
        <v>67</v>
      </c>
      <c r="M15" s="141">
        <f t="shared" si="2"/>
        <v>-142</v>
      </c>
    </row>
    <row r="16" spans="1:13">
      <c r="A16" s="69" t="s">
        <v>16</v>
      </c>
      <c r="B16" s="67">
        <v>688</v>
      </c>
      <c r="C16" s="67">
        <v>0</v>
      </c>
      <c r="D16" s="67">
        <v>380</v>
      </c>
      <c r="E16" s="67">
        <f t="shared" si="5"/>
        <v>308</v>
      </c>
      <c r="F16" s="67">
        <v>714</v>
      </c>
      <c r="G16" s="67">
        <v>0</v>
      </c>
      <c r="H16" s="67">
        <v>442</v>
      </c>
      <c r="I16" s="67">
        <f t="shared" si="4"/>
        <v>272</v>
      </c>
      <c r="J16" s="140">
        <f t="shared" si="1"/>
        <v>26</v>
      </c>
      <c r="K16" s="140">
        <f t="shared" si="2"/>
        <v>0</v>
      </c>
      <c r="L16" s="140">
        <f t="shared" si="2"/>
        <v>62</v>
      </c>
      <c r="M16" s="140">
        <f t="shared" si="2"/>
        <v>-36</v>
      </c>
    </row>
    <row r="17" spans="1:13">
      <c r="A17" s="68" t="s">
        <v>17</v>
      </c>
      <c r="B17" s="66">
        <v>421</v>
      </c>
      <c r="C17" s="66">
        <v>0</v>
      </c>
      <c r="D17" s="66">
        <v>110</v>
      </c>
      <c r="E17" s="66">
        <f t="shared" si="5"/>
        <v>311</v>
      </c>
      <c r="F17" s="66">
        <v>423</v>
      </c>
      <c r="G17" s="66">
        <v>0</v>
      </c>
      <c r="H17" s="66">
        <v>90</v>
      </c>
      <c r="I17" s="66">
        <f t="shared" si="4"/>
        <v>333</v>
      </c>
      <c r="J17" s="141">
        <f t="shared" si="1"/>
        <v>2</v>
      </c>
      <c r="K17" s="141">
        <f t="shared" si="2"/>
        <v>0</v>
      </c>
      <c r="L17" s="141">
        <f t="shared" si="2"/>
        <v>-20</v>
      </c>
      <c r="M17" s="141">
        <f t="shared" si="2"/>
        <v>22</v>
      </c>
    </row>
    <row r="18" spans="1:13">
      <c r="A18" s="69" t="s">
        <v>18</v>
      </c>
      <c r="B18" s="67">
        <v>1596</v>
      </c>
      <c r="C18" s="67">
        <v>1</v>
      </c>
      <c r="D18" s="67">
        <v>640</v>
      </c>
      <c r="E18" s="67">
        <f t="shared" si="5"/>
        <v>955</v>
      </c>
      <c r="F18" s="67">
        <v>1572</v>
      </c>
      <c r="G18" s="67">
        <v>1</v>
      </c>
      <c r="H18" s="67">
        <v>626</v>
      </c>
      <c r="I18" s="67">
        <f t="shared" si="4"/>
        <v>945</v>
      </c>
      <c r="J18" s="140">
        <f t="shared" si="1"/>
        <v>-24</v>
      </c>
      <c r="K18" s="140">
        <f t="shared" si="2"/>
        <v>0</v>
      </c>
      <c r="L18" s="140">
        <f t="shared" si="2"/>
        <v>-14</v>
      </c>
      <c r="M18" s="140">
        <f t="shared" si="2"/>
        <v>-10</v>
      </c>
    </row>
    <row r="19" spans="1:13">
      <c r="A19" s="68" t="s">
        <v>19</v>
      </c>
      <c r="B19" s="66">
        <v>1229</v>
      </c>
      <c r="C19" s="66">
        <v>0</v>
      </c>
      <c r="D19" s="66">
        <v>361</v>
      </c>
      <c r="E19" s="66">
        <f t="shared" si="5"/>
        <v>868</v>
      </c>
      <c r="F19" s="66">
        <v>1388</v>
      </c>
      <c r="G19" s="66">
        <v>0</v>
      </c>
      <c r="H19" s="66">
        <v>375</v>
      </c>
      <c r="I19" s="66">
        <f t="shared" si="4"/>
        <v>1013</v>
      </c>
      <c r="J19" s="141">
        <f t="shared" si="1"/>
        <v>159</v>
      </c>
      <c r="K19" s="141">
        <f t="shared" si="2"/>
        <v>0</v>
      </c>
      <c r="L19" s="141">
        <f t="shared" si="2"/>
        <v>14</v>
      </c>
      <c r="M19" s="141">
        <f t="shared" si="2"/>
        <v>145</v>
      </c>
    </row>
    <row r="20" spans="1:13">
      <c r="A20" s="69" t="s">
        <v>20</v>
      </c>
      <c r="B20" s="67">
        <v>61</v>
      </c>
      <c r="C20" s="67">
        <v>0</v>
      </c>
      <c r="D20" s="67">
        <v>33</v>
      </c>
      <c r="E20" s="67">
        <f t="shared" si="5"/>
        <v>28</v>
      </c>
      <c r="F20" s="67">
        <v>57</v>
      </c>
      <c r="G20" s="67">
        <v>0</v>
      </c>
      <c r="H20" s="67">
        <v>24</v>
      </c>
      <c r="I20" s="67">
        <f t="shared" si="4"/>
        <v>33</v>
      </c>
      <c r="J20" s="140">
        <f t="shared" si="1"/>
        <v>-4</v>
      </c>
      <c r="K20" s="140">
        <f t="shared" si="2"/>
        <v>0</v>
      </c>
      <c r="L20" s="140">
        <f t="shared" si="2"/>
        <v>-9</v>
      </c>
      <c r="M20" s="140">
        <f t="shared" si="2"/>
        <v>5</v>
      </c>
    </row>
    <row r="21" spans="1:13">
      <c r="A21" s="43" t="s">
        <v>31</v>
      </c>
      <c r="B21" s="66">
        <f t="shared" ref="B21:I21" si="6">SUM(B22:B27)</f>
        <v>1101</v>
      </c>
      <c r="C21" s="66">
        <f t="shared" si="6"/>
        <v>5</v>
      </c>
      <c r="D21" s="66">
        <f t="shared" si="6"/>
        <v>412</v>
      </c>
      <c r="E21" s="66">
        <f t="shared" si="6"/>
        <v>684</v>
      </c>
      <c r="F21" s="66">
        <f t="shared" si="6"/>
        <v>1180</v>
      </c>
      <c r="G21" s="66">
        <f t="shared" si="6"/>
        <v>5</v>
      </c>
      <c r="H21" s="66">
        <f t="shared" si="6"/>
        <v>501</v>
      </c>
      <c r="I21" s="66">
        <f t="shared" si="6"/>
        <v>674</v>
      </c>
      <c r="J21" s="141">
        <f t="shared" si="1"/>
        <v>79</v>
      </c>
      <c r="K21" s="141">
        <f t="shared" si="2"/>
        <v>0</v>
      </c>
      <c r="L21" s="141">
        <f t="shared" si="2"/>
        <v>89</v>
      </c>
      <c r="M21" s="141">
        <f t="shared" si="2"/>
        <v>-10</v>
      </c>
    </row>
    <row r="22" spans="1:13">
      <c r="A22" s="69" t="s">
        <v>21</v>
      </c>
      <c r="B22" s="67">
        <v>236</v>
      </c>
      <c r="C22" s="67">
        <v>0</v>
      </c>
      <c r="D22" s="67">
        <v>180</v>
      </c>
      <c r="E22" s="67">
        <f t="shared" ref="E22:E27" si="7">B22-C22-D22</f>
        <v>56</v>
      </c>
      <c r="F22" s="67">
        <v>245</v>
      </c>
      <c r="G22" s="67">
        <v>0</v>
      </c>
      <c r="H22" s="67">
        <v>185</v>
      </c>
      <c r="I22" s="67">
        <f t="shared" ref="I22:I27" si="8">F22-G22-H22</f>
        <v>60</v>
      </c>
      <c r="J22" s="140">
        <f t="shared" si="1"/>
        <v>9</v>
      </c>
      <c r="K22" s="140">
        <f t="shared" si="2"/>
        <v>0</v>
      </c>
      <c r="L22" s="140">
        <f t="shared" si="2"/>
        <v>5</v>
      </c>
      <c r="M22" s="140">
        <f t="shared" si="2"/>
        <v>4</v>
      </c>
    </row>
    <row r="23" spans="1:13">
      <c r="A23" s="68" t="s">
        <v>22</v>
      </c>
      <c r="B23" s="66">
        <v>147</v>
      </c>
      <c r="C23" s="66">
        <v>1</v>
      </c>
      <c r="D23" s="66">
        <v>29</v>
      </c>
      <c r="E23" s="66">
        <f t="shared" si="7"/>
        <v>117</v>
      </c>
      <c r="F23" s="66">
        <v>162</v>
      </c>
      <c r="G23" s="66">
        <v>1</v>
      </c>
      <c r="H23" s="66">
        <v>43</v>
      </c>
      <c r="I23" s="66">
        <f t="shared" si="8"/>
        <v>118</v>
      </c>
      <c r="J23" s="141">
        <f t="shared" si="1"/>
        <v>15</v>
      </c>
      <c r="K23" s="141">
        <f t="shared" si="2"/>
        <v>0</v>
      </c>
      <c r="L23" s="141">
        <f t="shared" si="2"/>
        <v>14</v>
      </c>
      <c r="M23" s="141">
        <f t="shared" si="2"/>
        <v>1</v>
      </c>
    </row>
    <row r="24" spans="1:13">
      <c r="A24" s="69" t="s">
        <v>32</v>
      </c>
      <c r="B24" s="67">
        <v>108</v>
      </c>
      <c r="C24" s="67">
        <v>2</v>
      </c>
      <c r="D24" s="67">
        <v>31</v>
      </c>
      <c r="E24" s="67">
        <f t="shared" si="7"/>
        <v>75</v>
      </c>
      <c r="F24" s="67">
        <v>116</v>
      </c>
      <c r="G24" s="67">
        <v>1</v>
      </c>
      <c r="H24" s="67">
        <v>45</v>
      </c>
      <c r="I24" s="67">
        <f t="shared" si="8"/>
        <v>70</v>
      </c>
      <c r="J24" s="140">
        <f t="shared" si="1"/>
        <v>8</v>
      </c>
      <c r="K24" s="140">
        <f t="shared" si="2"/>
        <v>-1</v>
      </c>
      <c r="L24" s="140">
        <f t="shared" si="2"/>
        <v>14</v>
      </c>
      <c r="M24" s="140">
        <f t="shared" si="2"/>
        <v>-5</v>
      </c>
    </row>
    <row r="25" spans="1:13">
      <c r="A25" s="68" t="s">
        <v>23</v>
      </c>
      <c r="B25" s="66">
        <v>268</v>
      </c>
      <c r="C25" s="66">
        <v>2</v>
      </c>
      <c r="D25" s="66">
        <v>118</v>
      </c>
      <c r="E25" s="66">
        <f t="shared" si="7"/>
        <v>148</v>
      </c>
      <c r="F25" s="66">
        <v>295</v>
      </c>
      <c r="G25" s="66">
        <v>2</v>
      </c>
      <c r="H25" s="66">
        <v>142</v>
      </c>
      <c r="I25" s="66">
        <f t="shared" si="8"/>
        <v>151</v>
      </c>
      <c r="J25" s="141">
        <f t="shared" si="1"/>
        <v>27</v>
      </c>
      <c r="K25" s="141">
        <f t="shared" ref="K25:M27" si="9">G25-C25</f>
        <v>0</v>
      </c>
      <c r="L25" s="141">
        <f t="shared" si="9"/>
        <v>24</v>
      </c>
      <c r="M25" s="141">
        <f t="shared" si="9"/>
        <v>3</v>
      </c>
    </row>
    <row r="26" spans="1:13">
      <c r="A26" s="69" t="s">
        <v>24</v>
      </c>
      <c r="B26" s="67">
        <v>149</v>
      </c>
      <c r="C26" s="67">
        <v>0</v>
      </c>
      <c r="D26" s="67">
        <v>21</v>
      </c>
      <c r="E26" s="67">
        <f t="shared" si="7"/>
        <v>128</v>
      </c>
      <c r="F26" s="67">
        <v>170</v>
      </c>
      <c r="G26" s="67">
        <v>1</v>
      </c>
      <c r="H26" s="67">
        <v>33</v>
      </c>
      <c r="I26" s="67">
        <f t="shared" si="8"/>
        <v>136</v>
      </c>
      <c r="J26" s="140">
        <f t="shared" si="1"/>
        <v>21</v>
      </c>
      <c r="K26" s="140">
        <f t="shared" si="9"/>
        <v>1</v>
      </c>
      <c r="L26" s="140">
        <f t="shared" si="9"/>
        <v>12</v>
      </c>
      <c r="M26" s="140">
        <f t="shared" si="9"/>
        <v>8</v>
      </c>
    </row>
    <row r="27" spans="1:13">
      <c r="A27" s="68" t="s">
        <v>25</v>
      </c>
      <c r="B27" s="66">
        <v>193</v>
      </c>
      <c r="C27" s="66">
        <v>0</v>
      </c>
      <c r="D27" s="66">
        <v>33</v>
      </c>
      <c r="E27" s="66">
        <f t="shared" si="7"/>
        <v>160</v>
      </c>
      <c r="F27" s="66">
        <v>192</v>
      </c>
      <c r="G27" s="66">
        <v>0</v>
      </c>
      <c r="H27" s="66">
        <v>53</v>
      </c>
      <c r="I27" s="66">
        <f t="shared" si="8"/>
        <v>139</v>
      </c>
      <c r="J27" s="141">
        <f t="shared" si="1"/>
        <v>-1</v>
      </c>
      <c r="K27" s="141">
        <f t="shared" si="9"/>
        <v>0</v>
      </c>
      <c r="L27" s="141">
        <f t="shared" si="9"/>
        <v>20</v>
      </c>
      <c r="M27" s="141">
        <f t="shared" si="9"/>
        <v>-21</v>
      </c>
    </row>
    <row r="28" spans="1:13" ht="15" customHeight="1">
      <c r="A28" s="58"/>
      <c r="B28" s="378" t="s">
        <v>121</v>
      </c>
      <c r="C28" s="378"/>
      <c r="D28" s="378"/>
      <c r="E28" s="378"/>
      <c r="F28" s="378" t="s">
        <v>121</v>
      </c>
      <c r="G28" s="378"/>
      <c r="H28" s="378"/>
      <c r="I28" s="378"/>
      <c r="J28" s="378" t="s">
        <v>293</v>
      </c>
      <c r="K28" s="378"/>
      <c r="L28" s="378"/>
      <c r="M28" s="378"/>
    </row>
    <row r="29" spans="1:13">
      <c r="A29" s="7" t="s">
        <v>10</v>
      </c>
      <c r="B29" s="89">
        <f>B9*100/$B9</f>
        <v>100</v>
      </c>
      <c r="C29" s="36">
        <f>C9*100/$B9</f>
        <v>0.43555032371983521</v>
      </c>
      <c r="D29" s="36">
        <f>D9*100/$B9</f>
        <v>39.682165979988227</v>
      </c>
      <c r="E29" s="36">
        <f>E9*100/$B9</f>
        <v>59.882283696291935</v>
      </c>
      <c r="F29" s="89">
        <f t="shared" ref="F29:I47" si="10">F9*100/$F9</f>
        <v>100</v>
      </c>
      <c r="G29" s="219">
        <f t="shared" si="10"/>
        <v>0.39093940439231917</v>
      </c>
      <c r="H29" s="219">
        <f t="shared" si="10"/>
        <v>39.898815683569048</v>
      </c>
      <c r="I29" s="219">
        <f t="shared" si="10"/>
        <v>59.710244912038632</v>
      </c>
      <c r="J29" s="231">
        <f t="shared" ref="J29:M47" si="11">F29-B29</f>
        <v>0</v>
      </c>
      <c r="K29" s="231">
        <f t="shared" si="11"/>
        <v>-4.4610919327516041E-2</v>
      </c>
      <c r="L29" s="231">
        <f t="shared" si="11"/>
        <v>0.21664970358082059</v>
      </c>
      <c r="M29" s="231">
        <f t="shared" si="11"/>
        <v>-0.17203878425330288</v>
      </c>
    </row>
    <row r="30" spans="1:13">
      <c r="A30" s="44" t="s">
        <v>30</v>
      </c>
      <c r="B30" s="90">
        <f t="shared" ref="B30:E45" si="12">B10*100/$B10</f>
        <v>100</v>
      </c>
      <c r="C30" s="37">
        <f t="shared" si="12"/>
        <v>0.43278333784149309</v>
      </c>
      <c r="D30" s="37">
        <f t="shared" si="12"/>
        <v>40.018934271030567</v>
      </c>
      <c r="E30" s="37">
        <f t="shared" si="12"/>
        <v>59.548282391127941</v>
      </c>
      <c r="F30" s="90">
        <f t="shared" si="10"/>
        <v>100</v>
      </c>
      <c r="G30" s="218">
        <f t="shared" si="10"/>
        <v>0.38579220433683653</v>
      </c>
      <c r="H30" s="37">
        <f t="shared" si="10"/>
        <v>39.497139816416123</v>
      </c>
      <c r="I30" s="37">
        <f t="shared" si="10"/>
        <v>60.117067979247039</v>
      </c>
      <c r="J30" s="232">
        <f t="shared" si="11"/>
        <v>0</v>
      </c>
      <c r="K30" s="232">
        <f t="shared" si="11"/>
        <v>-4.6991133504656557E-2</v>
      </c>
      <c r="L30" s="232">
        <f t="shared" si="11"/>
        <v>-0.52179445461444374</v>
      </c>
      <c r="M30" s="232">
        <f t="shared" si="11"/>
        <v>0.56878558811909841</v>
      </c>
    </row>
    <row r="31" spans="1:13">
      <c r="A31" s="68" t="s">
        <v>11</v>
      </c>
      <c r="B31" s="89">
        <f t="shared" si="12"/>
        <v>100</v>
      </c>
      <c r="C31" s="36">
        <f t="shared" si="12"/>
        <v>0.36968576709796674</v>
      </c>
      <c r="D31" s="36">
        <f t="shared" si="12"/>
        <v>55.637707948243992</v>
      </c>
      <c r="E31" s="36">
        <f t="shared" si="12"/>
        <v>43.992606284658038</v>
      </c>
      <c r="F31" s="89">
        <f t="shared" si="10"/>
        <v>100</v>
      </c>
      <c r="G31" s="219">
        <f t="shared" si="10"/>
        <v>0.36832412523020258</v>
      </c>
      <c r="H31" s="36">
        <f t="shared" si="10"/>
        <v>53.038674033149171</v>
      </c>
      <c r="I31" s="36">
        <f t="shared" si="10"/>
        <v>46.593001841620627</v>
      </c>
      <c r="J31" s="231">
        <f t="shared" si="11"/>
        <v>0</v>
      </c>
      <c r="K31" s="231">
        <f t="shared" si="11"/>
        <v>-1.3616418677641628E-3</v>
      </c>
      <c r="L31" s="231">
        <f t="shared" si="11"/>
        <v>-2.5990339150948216</v>
      </c>
      <c r="M31" s="231">
        <f t="shared" si="11"/>
        <v>2.6003955569625887</v>
      </c>
    </row>
    <row r="32" spans="1:13">
      <c r="A32" s="69" t="s">
        <v>12</v>
      </c>
      <c r="B32" s="90">
        <f t="shared" si="12"/>
        <v>100</v>
      </c>
      <c r="C32" s="218">
        <f t="shared" si="12"/>
        <v>0</v>
      </c>
      <c r="D32" s="37">
        <f t="shared" si="12"/>
        <v>11.538461538461538</v>
      </c>
      <c r="E32" s="37">
        <f t="shared" si="12"/>
        <v>88.461538461538467</v>
      </c>
      <c r="F32" s="90">
        <f t="shared" si="10"/>
        <v>100</v>
      </c>
      <c r="G32" s="218">
        <f t="shared" si="10"/>
        <v>0</v>
      </c>
      <c r="H32" s="37">
        <f t="shared" si="10"/>
        <v>11.464968152866241</v>
      </c>
      <c r="I32" s="37">
        <f t="shared" si="10"/>
        <v>88.535031847133752</v>
      </c>
      <c r="J32" s="232">
        <f t="shared" si="11"/>
        <v>0</v>
      </c>
      <c r="K32" s="232">
        <f t="shared" si="11"/>
        <v>0</v>
      </c>
      <c r="L32" s="232">
        <f t="shared" si="11"/>
        <v>-7.3493385595297056E-2</v>
      </c>
      <c r="M32" s="232">
        <f t="shared" si="11"/>
        <v>7.3493385595284622E-2</v>
      </c>
    </row>
    <row r="33" spans="1:13">
      <c r="A33" s="68" t="s">
        <v>13</v>
      </c>
      <c r="B33" s="89">
        <f t="shared" si="12"/>
        <v>100</v>
      </c>
      <c r="C33" s="219">
        <f t="shared" si="12"/>
        <v>2.1276595744680851</v>
      </c>
      <c r="D33" s="36">
        <f t="shared" si="12"/>
        <v>30.699088145896656</v>
      </c>
      <c r="E33" s="36">
        <f t="shared" si="12"/>
        <v>67.173252279635264</v>
      </c>
      <c r="F33" s="89">
        <f t="shared" si="10"/>
        <v>100</v>
      </c>
      <c r="G33" s="219">
        <f t="shared" si="10"/>
        <v>2.2526934378060726</v>
      </c>
      <c r="H33" s="36">
        <f t="shared" si="10"/>
        <v>25.954946131243879</v>
      </c>
      <c r="I33" s="36">
        <f t="shared" si="10"/>
        <v>71.792360430950055</v>
      </c>
      <c r="J33" s="231">
        <f t="shared" si="11"/>
        <v>0</v>
      </c>
      <c r="K33" s="231">
        <f t="shared" si="11"/>
        <v>0.12503386333798749</v>
      </c>
      <c r="L33" s="231">
        <f t="shared" si="11"/>
        <v>-4.7441420146527769</v>
      </c>
      <c r="M33" s="231">
        <f t="shared" si="11"/>
        <v>4.6191081513147907</v>
      </c>
    </row>
    <row r="34" spans="1:13">
      <c r="A34" s="69" t="s">
        <v>14</v>
      </c>
      <c r="B34" s="90">
        <f t="shared" si="12"/>
        <v>100</v>
      </c>
      <c r="C34" s="218">
        <f t="shared" si="12"/>
        <v>0</v>
      </c>
      <c r="D34" s="37">
        <f t="shared" si="12"/>
        <v>55.056179775280896</v>
      </c>
      <c r="E34" s="37">
        <f t="shared" si="12"/>
        <v>44.943820224719104</v>
      </c>
      <c r="F34" s="90">
        <f t="shared" si="10"/>
        <v>100</v>
      </c>
      <c r="G34" s="218">
        <f t="shared" si="10"/>
        <v>0</v>
      </c>
      <c r="H34" s="37">
        <f t="shared" si="10"/>
        <v>10.416666666666666</v>
      </c>
      <c r="I34" s="37">
        <f t="shared" si="10"/>
        <v>89.583333333333329</v>
      </c>
      <c r="J34" s="232">
        <f t="shared" si="11"/>
        <v>0</v>
      </c>
      <c r="K34" s="232">
        <f t="shared" si="11"/>
        <v>0</v>
      </c>
      <c r="L34" s="232">
        <f t="shared" si="11"/>
        <v>-44.639513108614231</v>
      </c>
      <c r="M34" s="232">
        <f t="shared" si="11"/>
        <v>44.639513108614224</v>
      </c>
    </row>
    <row r="35" spans="1:13">
      <c r="A35" s="68" t="s">
        <v>15</v>
      </c>
      <c r="B35" s="89">
        <f t="shared" si="12"/>
        <v>100</v>
      </c>
      <c r="C35" s="219">
        <f t="shared" si="12"/>
        <v>0.49200492004920049</v>
      </c>
      <c r="D35" s="36">
        <f t="shared" si="12"/>
        <v>46.986469864698648</v>
      </c>
      <c r="E35" s="36">
        <f t="shared" si="12"/>
        <v>52.521525215252154</v>
      </c>
      <c r="F35" s="89">
        <f t="shared" si="10"/>
        <v>100</v>
      </c>
      <c r="G35" s="219">
        <f t="shared" si="10"/>
        <v>0.19404915912031048</v>
      </c>
      <c r="H35" s="36">
        <f t="shared" si="10"/>
        <v>53.751617076325999</v>
      </c>
      <c r="I35" s="36">
        <f t="shared" si="10"/>
        <v>46.054333764553689</v>
      </c>
      <c r="J35" s="231">
        <f t="shared" si="11"/>
        <v>0</v>
      </c>
      <c r="K35" s="231">
        <f t="shared" si="11"/>
        <v>-0.29795576092888998</v>
      </c>
      <c r="L35" s="231">
        <f t="shared" si="11"/>
        <v>6.765147211627351</v>
      </c>
      <c r="M35" s="231">
        <f t="shared" si="11"/>
        <v>-6.4671914506984649</v>
      </c>
    </row>
    <row r="36" spans="1:13">
      <c r="A36" s="69" t="s">
        <v>16</v>
      </c>
      <c r="B36" s="90">
        <f t="shared" si="12"/>
        <v>100</v>
      </c>
      <c r="C36" s="218">
        <f t="shared" si="12"/>
        <v>0</v>
      </c>
      <c r="D36" s="37">
        <f t="shared" si="12"/>
        <v>55.232558139534881</v>
      </c>
      <c r="E36" s="37">
        <f t="shared" si="12"/>
        <v>44.767441860465119</v>
      </c>
      <c r="F36" s="90">
        <f t="shared" si="10"/>
        <v>100</v>
      </c>
      <c r="G36" s="218">
        <f t="shared" si="10"/>
        <v>0</v>
      </c>
      <c r="H36" s="37">
        <f t="shared" si="10"/>
        <v>61.904761904761905</v>
      </c>
      <c r="I36" s="37">
        <f t="shared" si="10"/>
        <v>38.095238095238095</v>
      </c>
      <c r="J36" s="232">
        <f t="shared" si="11"/>
        <v>0</v>
      </c>
      <c r="K36" s="232">
        <f t="shared" si="11"/>
        <v>0</v>
      </c>
      <c r="L36" s="232">
        <f t="shared" si="11"/>
        <v>6.6722037652270245</v>
      </c>
      <c r="M36" s="232">
        <f t="shared" si="11"/>
        <v>-6.6722037652270245</v>
      </c>
    </row>
    <row r="37" spans="1:13">
      <c r="A37" s="68" t="s">
        <v>17</v>
      </c>
      <c r="B37" s="89">
        <f t="shared" si="12"/>
        <v>100</v>
      </c>
      <c r="C37" s="219">
        <f t="shared" si="12"/>
        <v>0</v>
      </c>
      <c r="D37" s="36">
        <f t="shared" si="12"/>
        <v>26.128266033254157</v>
      </c>
      <c r="E37" s="36">
        <f t="shared" si="12"/>
        <v>73.871733966745836</v>
      </c>
      <c r="F37" s="89">
        <f t="shared" si="10"/>
        <v>100</v>
      </c>
      <c r="G37" s="219">
        <f t="shared" si="10"/>
        <v>0</v>
      </c>
      <c r="H37" s="36">
        <f t="shared" si="10"/>
        <v>21.276595744680851</v>
      </c>
      <c r="I37" s="36">
        <f t="shared" si="10"/>
        <v>78.723404255319153</v>
      </c>
      <c r="J37" s="231">
        <f t="shared" si="11"/>
        <v>0</v>
      </c>
      <c r="K37" s="231">
        <f t="shared" si="11"/>
        <v>0</v>
      </c>
      <c r="L37" s="231">
        <f t="shared" si="11"/>
        <v>-4.8516702885733061</v>
      </c>
      <c r="M37" s="231">
        <f t="shared" si="11"/>
        <v>4.8516702885733167</v>
      </c>
    </row>
    <row r="38" spans="1:13">
      <c r="A38" s="69" t="s">
        <v>18</v>
      </c>
      <c r="B38" s="90">
        <f t="shared" si="12"/>
        <v>100</v>
      </c>
      <c r="C38" s="218">
        <f t="shared" si="12"/>
        <v>6.2656641604010022E-2</v>
      </c>
      <c r="D38" s="37">
        <f t="shared" si="12"/>
        <v>40.100250626566414</v>
      </c>
      <c r="E38" s="37">
        <f t="shared" si="12"/>
        <v>59.837092731829571</v>
      </c>
      <c r="F38" s="90">
        <f t="shared" si="10"/>
        <v>100</v>
      </c>
      <c r="G38" s="218">
        <f t="shared" si="10"/>
        <v>6.3613231552162849E-2</v>
      </c>
      <c r="H38" s="37">
        <f t="shared" si="10"/>
        <v>39.821882951653947</v>
      </c>
      <c r="I38" s="37">
        <f t="shared" si="10"/>
        <v>60.114503816793892</v>
      </c>
      <c r="J38" s="232">
        <f t="shared" si="11"/>
        <v>0</v>
      </c>
      <c r="K38" s="232">
        <f t="shared" si="11"/>
        <v>9.5658994815282783E-4</v>
      </c>
      <c r="L38" s="232">
        <f t="shared" si="11"/>
        <v>-0.27836767491246661</v>
      </c>
      <c r="M38" s="232">
        <f t="shared" si="11"/>
        <v>0.27741108496432076</v>
      </c>
    </row>
    <row r="39" spans="1:13">
      <c r="A39" s="68" t="s">
        <v>19</v>
      </c>
      <c r="B39" s="89">
        <f t="shared" si="12"/>
        <v>100</v>
      </c>
      <c r="C39" s="219">
        <f t="shared" si="12"/>
        <v>0</v>
      </c>
      <c r="D39" s="36">
        <f t="shared" si="12"/>
        <v>29.373474369406022</v>
      </c>
      <c r="E39" s="36">
        <f t="shared" si="12"/>
        <v>70.626525630593974</v>
      </c>
      <c r="F39" s="89">
        <f t="shared" si="10"/>
        <v>100</v>
      </c>
      <c r="G39" s="219">
        <f t="shared" si="10"/>
        <v>0</v>
      </c>
      <c r="H39" s="36">
        <f t="shared" si="10"/>
        <v>27.017291066282421</v>
      </c>
      <c r="I39" s="36">
        <f t="shared" si="10"/>
        <v>72.982708933717575</v>
      </c>
      <c r="J39" s="231">
        <f t="shared" si="11"/>
        <v>0</v>
      </c>
      <c r="K39" s="231">
        <f t="shared" si="11"/>
        <v>0</v>
      </c>
      <c r="L39" s="231">
        <f t="shared" si="11"/>
        <v>-2.3561833031236006</v>
      </c>
      <c r="M39" s="231">
        <f t="shared" si="11"/>
        <v>2.3561833031236006</v>
      </c>
    </row>
    <row r="40" spans="1:13">
      <c r="A40" s="69" t="s">
        <v>20</v>
      </c>
      <c r="B40" s="90">
        <f t="shared" si="12"/>
        <v>100</v>
      </c>
      <c r="C40" s="218">
        <f t="shared" si="12"/>
        <v>0</v>
      </c>
      <c r="D40" s="37">
        <f t="shared" si="12"/>
        <v>54.098360655737707</v>
      </c>
      <c r="E40" s="37">
        <f t="shared" si="12"/>
        <v>45.901639344262293</v>
      </c>
      <c r="F40" s="90">
        <f t="shared" si="10"/>
        <v>100</v>
      </c>
      <c r="G40" s="218">
        <f t="shared" si="10"/>
        <v>0</v>
      </c>
      <c r="H40" s="37">
        <f t="shared" si="10"/>
        <v>42.10526315789474</v>
      </c>
      <c r="I40" s="37">
        <f t="shared" si="10"/>
        <v>57.89473684210526</v>
      </c>
      <c r="J40" s="233">
        <f t="shared" si="11"/>
        <v>0</v>
      </c>
      <c r="K40" s="233">
        <f t="shared" si="11"/>
        <v>0</v>
      </c>
      <c r="L40" s="233">
        <f t="shared" si="11"/>
        <v>-11.993097497842967</v>
      </c>
      <c r="M40" s="233">
        <f t="shared" si="11"/>
        <v>11.993097497842967</v>
      </c>
    </row>
    <row r="41" spans="1:13">
      <c r="A41" s="43" t="s">
        <v>31</v>
      </c>
      <c r="B41" s="89">
        <f t="shared" si="12"/>
        <v>100</v>
      </c>
      <c r="C41" s="219">
        <f t="shared" si="12"/>
        <v>0.45413260672116257</v>
      </c>
      <c r="D41" s="36">
        <f t="shared" si="12"/>
        <v>37.420526793823797</v>
      </c>
      <c r="E41" s="36">
        <f t="shared" si="12"/>
        <v>62.125340599455043</v>
      </c>
      <c r="F41" s="89">
        <f t="shared" si="10"/>
        <v>100</v>
      </c>
      <c r="G41" s="219">
        <f t="shared" si="10"/>
        <v>0.42372881355932202</v>
      </c>
      <c r="H41" s="36">
        <f t="shared" si="10"/>
        <v>42.457627118644069</v>
      </c>
      <c r="I41" s="36">
        <f t="shared" si="10"/>
        <v>57.118644067796609</v>
      </c>
      <c r="J41" s="231">
        <f t="shared" si="11"/>
        <v>0</v>
      </c>
      <c r="K41" s="231">
        <f t="shared" si="11"/>
        <v>-3.0403793161840553E-2</v>
      </c>
      <c r="L41" s="231">
        <f t="shared" si="11"/>
        <v>5.0371003248202726</v>
      </c>
      <c r="M41" s="231">
        <f t="shared" si="11"/>
        <v>-5.0066965316584344</v>
      </c>
    </row>
    <row r="42" spans="1:13">
      <c r="A42" s="69" t="s">
        <v>21</v>
      </c>
      <c r="B42" s="90">
        <f t="shared" si="12"/>
        <v>100</v>
      </c>
      <c r="C42" s="218">
        <f t="shared" si="12"/>
        <v>0</v>
      </c>
      <c r="D42" s="37">
        <f t="shared" si="12"/>
        <v>76.271186440677965</v>
      </c>
      <c r="E42" s="37">
        <f t="shared" si="12"/>
        <v>23.728813559322035</v>
      </c>
      <c r="F42" s="90">
        <f t="shared" si="10"/>
        <v>100</v>
      </c>
      <c r="G42" s="218">
        <f t="shared" si="10"/>
        <v>0</v>
      </c>
      <c r="H42" s="37">
        <f t="shared" si="10"/>
        <v>75.510204081632651</v>
      </c>
      <c r="I42" s="37">
        <f t="shared" si="10"/>
        <v>24.489795918367346</v>
      </c>
      <c r="J42" s="233">
        <f t="shared" si="11"/>
        <v>0</v>
      </c>
      <c r="K42" s="233">
        <f t="shared" si="11"/>
        <v>0</v>
      </c>
      <c r="L42" s="233">
        <f t="shared" si="11"/>
        <v>-0.76098235904531464</v>
      </c>
      <c r="M42" s="233">
        <f t="shared" si="11"/>
        <v>0.76098235904531109</v>
      </c>
    </row>
    <row r="43" spans="1:13">
      <c r="A43" s="68" t="s">
        <v>22</v>
      </c>
      <c r="B43" s="89">
        <f t="shared" si="12"/>
        <v>100</v>
      </c>
      <c r="C43" s="219">
        <f t="shared" si="12"/>
        <v>0.68027210884353739</v>
      </c>
      <c r="D43" s="36">
        <f t="shared" si="12"/>
        <v>19.727891156462587</v>
      </c>
      <c r="E43" s="36">
        <f t="shared" si="12"/>
        <v>79.591836734693871</v>
      </c>
      <c r="F43" s="89">
        <f t="shared" si="10"/>
        <v>100</v>
      </c>
      <c r="G43" s="219">
        <f t="shared" si="10"/>
        <v>0.61728395061728392</v>
      </c>
      <c r="H43" s="36">
        <f t="shared" si="10"/>
        <v>26.543209876543209</v>
      </c>
      <c r="I43" s="36">
        <f t="shared" si="10"/>
        <v>72.839506172839506</v>
      </c>
      <c r="J43" s="231">
        <f t="shared" si="11"/>
        <v>0</v>
      </c>
      <c r="K43" s="231">
        <f t="shared" si="11"/>
        <v>-6.2988158226253477E-2</v>
      </c>
      <c r="L43" s="231">
        <f t="shared" si="11"/>
        <v>6.8153187200806222</v>
      </c>
      <c r="M43" s="231">
        <f t="shared" si="11"/>
        <v>-6.7523305618543645</v>
      </c>
    </row>
    <row r="44" spans="1:13">
      <c r="A44" s="69" t="s">
        <v>32</v>
      </c>
      <c r="B44" s="90">
        <f t="shared" si="12"/>
        <v>100</v>
      </c>
      <c r="C44" s="218">
        <f t="shared" si="12"/>
        <v>1.8518518518518519</v>
      </c>
      <c r="D44" s="37">
        <f t="shared" si="12"/>
        <v>28.703703703703702</v>
      </c>
      <c r="E44" s="37">
        <f t="shared" si="12"/>
        <v>69.444444444444443</v>
      </c>
      <c r="F44" s="90">
        <f t="shared" si="10"/>
        <v>100</v>
      </c>
      <c r="G44" s="218">
        <f t="shared" si="10"/>
        <v>0.86206896551724133</v>
      </c>
      <c r="H44" s="37">
        <f t="shared" si="10"/>
        <v>38.793103448275865</v>
      </c>
      <c r="I44" s="37">
        <f t="shared" si="10"/>
        <v>60.344827586206897</v>
      </c>
      <c r="J44" s="232">
        <f t="shared" si="11"/>
        <v>0</v>
      </c>
      <c r="K44" s="232">
        <f t="shared" si="11"/>
        <v>-0.98978288633461053</v>
      </c>
      <c r="L44" s="232">
        <f t="shared" si="11"/>
        <v>10.089399744572162</v>
      </c>
      <c r="M44" s="232">
        <f t="shared" si="11"/>
        <v>-9.0996168582375461</v>
      </c>
    </row>
    <row r="45" spans="1:13">
      <c r="A45" s="68" t="s">
        <v>23</v>
      </c>
      <c r="B45" s="89">
        <f t="shared" si="12"/>
        <v>100</v>
      </c>
      <c r="C45" s="219">
        <f t="shared" si="12"/>
        <v>0.74626865671641796</v>
      </c>
      <c r="D45" s="36">
        <f t="shared" si="12"/>
        <v>44.029850746268657</v>
      </c>
      <c r="E45" s="36">
        <f t="shared" si="12"/>
        <v>55.223880597014926</v>
      </c>
      <c r="F45" s="89">
        <f t="shared" si="10"/>
        <v>100</v>
      </c>
      <c r="G45" s="219">
        <f t="shared" si="10"/>
        <v>0.67796610169491522</v>
      </c>
      <c r="H45" s="36">
        <f t="shared" si="10"/>
        <v>48.135593220338983</v>
      </c>
      <c r="I45" s="36">
        <f t="shared" si="10"/>
        <v>51.186440677966104</v>
      </c>
      <c r="J45" s="231">
        <f t="shared" si="11"/>
        <v>0</v>
      </c>
      <c r="K45" s="231">
        <f t="shared" si="11"/>
        <v>-6.8302555021502731E-2</v>
      </c>
      <c r="L45" s="231">
        <f t="shared" si="11"/>
        <v>4.1057424740703254</v>
      </c>
      <c r="M45" s="231">
        <f t="shared" si="11"/>
        <v>-4.0374399190488219</v>
      </c>
    </row>
    <row r="46" spans="1:13">
      <c r="A46" s="69" t="s">
        <v>24</v>
      </c>
      <c r="B46" s="90">
        <f t="shared" ref="B46:E47" si="13">B26*100/$B26</f>
        <v>100</v>
      </c>
      <c r="C46" s="218">
        <f t="shared" si="13"/>
        <v>0</v>
      </c>
      <c r="D46" s="37">
        <f t="shared" si="13"/>
        <v>14.093959731543624</v>
      </c>
      <c r="E46" s="37">
        <f t="shared" si="13"/>
        <v>85.90604026845638</v>
      </c>
      <c r="F46" s="90">
        <f t="shared" si="10"/>
        <v>100</v>
      </c>
      <c r="G46" s="218">
        <f t="shared" si="10"/>
        <v>0.58823529411764708</v>
      </c>
      <c r="H46" s="37">
        <f t="shared" si="10"/>
        <v>19.411764705882351</v>
      </c>
      <c r="I46" s="37">
        <f t="shared" si="10"/>
        <v>80</v>
      </c>
      <c r="J46" s="232">
        <f t="shared" si="11"/>
        <v>0</v>
      </c>
      <c r="K46" s="232">
        <f t="shared" si="11"/>
        <v>0.58823529411764708</v>
      </c>
      <c r="L46" s="232">
        <f t="shared" si="11"/>
        <v>5.3178049743387277</v>
      </c>
      <c r="M46" s="232">
        <f t="shared" si="11"/>
        <v>-5.9060402684563797</v>
      </c>
    </row>
    <row r="47" spans="1:13">
      <c r="A47" s="68" t="s">
        <v>25</v>
      </c>
      <c r="B47" s="89">
        <f t="shared" si="13"/>
        <v>100</v>
      </c>
      <c r="C47" s="219">
        <f t="shared" si="13"/>
        <v>0</v>
      </c>
      <c r="D47" s="36">
        <f t="shared" si="13"/>
        <v>17.098445595854923</v>
      </c>
      <c r="E47" s="36">
        <f t="shared" si="13"/>
        <v>82.901554404145074</v>
      </c>
      <c r="F47" s="89">
        <f t="shared" si="10"/>
        <v>100</v>
      </c>
      <c r="G47" s="219">
        <f t="shared" si="10"/>
        <v>0</v>
      </c>
      <c r="H47" s="36">
        <f t="shared" si="10"/>
        <v>27.604166666666668</v>
      </c>
      <c r="I47" s="36">
        <f t="shared" si="10"/>
        <v>72.395833333333329</v>
      </c>
      <c r="J47" s="231">
        <f t="shared" si="11"/>
        <v>0</v>
      </c>
      <c r="K47" s="231">
        <f t="shared" si="11"/>
        <v>0</v>
      </c>
      <c r="L47" s="231">
        <f t="shared" si="11"/>
        <v>10.505721070811745</v>
      </c>
      <c r="M47" s="231">
        <f t="shared" si="11"/>
        <v>-10.505721070811745</v>
      </c>
    </row>
    <row r="48" spans="1:13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  <row r="49" spans="1:5">
      <c r="A49" s="227"/>
      <c r="B49" s="227"/>
      <c r="C49" s="227"/>
      <c r="D49" s="227"/>
      <c r="E49" s="227"/>
    </row>
  </sheetData>
  <mergeCells count="17">
    <mergeCell ref="J8:M8"/>
    <mergeCell ref="F28:I28"/>
    <mergeCell ref="J28:M28"/>
    <mergeCell ref="F8:I8"/>
    <mergeCell ref="A48:M48"/>
    <mergeCell ref="A5:A7"/>
    <mergeCell ref="B5:E5"/>
    <mergeCell ref="F5:I5"/>
    <mergeCell ref="J5:M5"/>
    <mergeCell ref="F6:F7"/>
    <mergeCell ref="G6:I6"/>
    <mergeCell ref="J6:J7"/>
    <mergeCell ref="K6:M6"/>
    <mergeCell ref="B6:B7"/>
    <mergeCell ref="C6:E6"/>
    <mergeCell ref="B8:E8"/>
    <mergeCell ref="B28:E28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E1" sqref="E1"/>
    </sheetView>
  </sheetViews>
  <sheetFormatPr baseColWidth="10" defaultColWidth="10.81640625" defaultRowHeight="14"/>
  <cols>
    <col min="1" max="1" width="24.54296875" style="1" customWidth="1"/>
    <col min="2" max="2" width="15.54296875" style="1" customWidth="1"/>
    <col min="3" max="5" width="18.54296875" style="1" customWidth="1"/>
    <col min="6" max="6" width="15.54296875" style="1" customWidth="1"/>
    <col min="7" max="9" width="18.54296875" style="1" customWidth="1"/>
    <col min="10" max="10" width="15.54296875" style="1" customWidth="1"/>
    <col min="11" max="13" width="18.54296875" style="1" customWidth="1"/>
    <col min="14" max="16384" width="10.81640625" style="1"/>
  </cols>
  <sheetData>
    <row r="1" spans="1:13" s="15" customFormat="1" ht="20.149999999999999" customHeight="1">
      <c r="A1" s="35" t="s">
        <v>0</v>
      </c>
      <c r="F1" s="412"/>
      <c r="G1" s="412"/>
      <c r="H1" s="412"/>
      <c r="I1" s="412"/>
    </row>
    <row r="2" spans="1:13" s="64" customFormat="1" ht="14.5" customHeight="1">
      <c r="A2" s="126"/>
    </row>
    <row r="3" spans="1:13" s="4" customFormat="1" ht="14.5" customHeight="1">
      <c r="A3" s="54" t="s">
        <v>344</v>
      </c>
    </row>
    <row r="4" spans="1:13" s="64" customFormat="1" ht="14.5" customHeight="1">
      <c r="A4" s="127"/>
    </row>
    <row r="5" spans="1:13" s="64" customFormat="1" ht="14.5" customHeight="1">
      <c r="A5" s="409" t="s">
        <v>29</v>
      </c>
      <c r="B5" s="427">
        <v>2011</v>
      </c>
      <c r="C5" s="428"/>
      <c r="D5" s="428"/>
      <c r="E5" s="430"/>
      <c r="F5" s="427">
        <v>2015</v>
      </c>
      <c r="G5" s="428"/>
      <c r="H5" s="428"/>
      <c r="I5" s="430"/>
      <c r="J5" s="427" t="s">
        <v>59</v>
      </c>
      <c r="K5" s="428"/>
      <c r="L5" s="428"/>
      <c r="M5" s="430"/>
    </row>
    <row r="6" spans="1:13" ht="20.149999999999999" customHeight="1">
      <c r="A6" s="386"/>
      <c r="B6" s="342" t="s">
        <v>2</v>
      </c>
      <c r="C6" s="380" t="s">
        <v>51</v>
      </c>
      <c r="D6" s="380"/>
      <c r="E6" s="380"/>
      <c r="F6" s="342" t="s">
        <v>2</v>
      </c>
      <c r="G6" s="380" t="s">
        <v>51</v>
      </c>
      <c r="H6" s="380"/>
      <c r="I6" s="380"/>
      <c r="J6" s="342" t="s">
        <v>2</v>
      </c>
      <c r="K6" s="380" t="s">
        <v>51</v>
      </c>
      <c r="L6" s="380"/>
      <c r="M6" s="380"/>
    </row>
    <row r="7" spans="1:13" ht="52" customHeight="1">
      <c r="A7" s="386"/>
      <c r="B7" s="342"/>
      <c r="C7" s="209" t="s">
        <v>67</v>
      </c>
      <c r="D7" s="209" t="s">
        <v>65</v>
      </c>
      <c r="E7" s="209" t="s">
        <v>66</v>
      </c>
      <c r="F7" s="342"/>
      <c r="G7" s="209" t="s">
        <v>67</v>
      </c>
      <c r="H7" s="209" t="s">
        <v>65</v>
      </c>
      <c r="I7" s="209" t="s">
        <v>66</v>
      </c>
      <c r="J7" s="342"/>
      <c r="K7" s="209" t="s">
        <v>67</v>
      </c>
      <c r="L7" s="209" t="s">
        <v>65</v>
      </c>
      <c r="M7" s="209" t="s">
        <v>66</v>
      </c>
    </row>
    <row r="8" spans="1:13" ht="15" customHeight="1">
      <c r="A8" s="58"/>
      <c r="B8" s="378" t="s">
        <v>5</v>
      </c>
      <c r="C8" s="378"/>
      <c r="D8" s="378"/>
      <c r="E8" s="378"/>
      <c r="F8" s="378" t="s">
        <v>5</v>
      </c>
      <c r="G8" s="378"/>
      <c r="H8" s="378"/>
      <c r="I8" s="378"/>
      <c r="J8" s="378" t="s">
        <v>5</v>
      </c>
      <c r="K8" s="378"/>
      <c r="L8" s="378"/>
      <c r="M8" s="378"/>
    </row>
    <row r="9" spans="1:13">
      <c r="A9" s="7" t="s">
        <v>10</v>
      </c>
      <c r="B9" s="66">
        <f t="shared" ref="B9:I9" si="0">SUM(B11:B20,B22:B27)</f>
        <v>9435</v>
      </c>
      <c r="C9" s="66">
        <f t="shared" si="0"/>
        <v>51</v>
      </c>
      <c r="D9" s="66">
        <f t="shared" si="0"/>
        <v>3261</v>
      </c>
      <c r="E9" s="66">
        <f t="shared" si="0"/>
        <v>6123</v>
      </c>
      <c r="F9" s="66">
        <f t="shared" si="0"/>
        <v>9370</v>
      </c>
      <c r="G9" s="66">
        <f t="shared" si="0"/>
        <v>41</v>
      </c>
      <c r="H9" s="66">
        <f t="shared" si="0"/>
        <v>3549</v>
      </c>
      <c r="I9" s="66">
        <f t="shared" si="0"/>
        <v>5780</v>
      </c>
      <c r="J9" s="141">
        <f t="shared" ref="J9:J27" si="1">F9-B9</f>
        <v>-65</v>
      </c>
      <c r="K9" s="141">
        <f t="shared" ref="K9:M24" si="2">G9-C9</f>
        <v>-10</v>
      </c>
      <c r="L9" s="141">
        <f t="shared" si="2"/>
        <v>288</v>
      </c>
      <c r="M9" s="141">
        <f t="shared" si="2"/>
        <v>-343</v>
      </c>
    </row>
    <row r="10" spans="1:13">
      <c r="A10" s="44" t="s">
        <v>30</v>
      </c>
      <c r="B10" s="67">
        <f t="shared" ref="B10:I10" si="3">SUM(B11:B20)</f>
        <v>9189</v>
      </c>
      <c r="C10" s="67">
        <f t="shared" si="3"/>
        <v>51</v>
      </c>
      <c r="D10" s="67">
        <f t="shared" si="3"/>
        <v>3169</v>
      </c>
      <c r="E10" s="67">
        <f t="shared" si="3"/>
        <v>5969</v>
      </c>
      <c r="F10" s="67">
        <f t="shared" si="3"/>
        <v>9120</v>
      </c>
      <c r="G10" s="67">
        <f t="shared" si="3"/>
        <v>41</v>
      </c>
      <c r="H10" s="67">
        <f t="shared" si="3"/>
        <v>3440</v>
      </c>
      <c r="I10" s="67">
        <f t="shared" si="3"/>
        <v>5639</v>
      </c>
      <c r="J10" s="140">
        <f t="shared" si="1"/>
        <v>-69</v>
      </c>
      <c r="K10" s="140">
        <f t="shared" si="2"/>
        <v>-10</v>
      </c>
      <c r="L10" s="140">
        <f t="shared" si="2"/>
        <v>271</v>
      </c>
      <c r="M10" s="140">
        <f t="shared" si="2"/>
        <v>-330</v>
      </c>
    </row>
    <row r="11" spans="1:13">
      <c r="A11" s="68" t="s">
        <v>11</v>
      </c>
      <c r="B11" s="66">
        <v>25</v>
      </c>
      <c r="C11" s="66">
        <v>0</v>
      </c>
      <c r="D11" s="66">
        <v>10</v>
      </c>
      <c r="E11" s="66">
        <f>B11-C11-D11</f>
        <v>15</v>
      </c>
      <c r="F11" s="66">
        <v>24</v>
      </c>
      <c r="G11" s="66">
        <v>0</v>
      </c>
      <c r="H11" s="66">
        <v>7</v>
      </c>
      <c r="I11" s="66">
        <f t="shared" ref="I11:I20" si="4">F11-G11-H11</f>
        <v>17</v>
      </c>
      <c r="J11" s="141">
        <f t="shared" si="1"/>
        <v>-1</v>
      </c>
      <c r="K11" s="141">
        <f t="shared" si="2"/>
        <v>0</v>
      </c>
      <c r="L11" s="141">
        <f t="shared" si="2"/>
        <v>-3</v>
      </c>
      <c r="M11" s="141">
        <f t="shared" si="2"/>
        <v>2</v>
      </c>
    </row>
    <row r="12" spans="1:13">
      <c r="A12" s="69" t="s">
        <v>12</v>
      </c>
      <c r="B12" s="67">
        <v>41</v>
      </c>
      <c r="C12" s="67">
        <v>0</v>
      </c>
      <c r="D12" s="67">
        <v>6</v>
      </c>
      <c r="E12" s="67">
        <f t="shared" ref="E12:E20" si="5">B12-C12-D12</f>
        <v>35</v>
      </c>
      <c r="F12" s="67">
        <v>35</v>
      </c>
      <c r="G12" s="67">
        <v>0</v>
      </c>
      <c r="H12" s="67">
        <v>3</v>
      </c>
      <c r="I12" s="67">
        <f t="shared" si="4"/>
        <v>32</v>
      </c>
      <c r="J12" s="140">
        <f t="shared" si="1"/>
        <v>-6</v>
      </c>
      <c r="K12" s="140">
        <f t="shared" si="2"/>
        <v>0</v>
      </c>
      <c r="L12" s="140">
        <f t="shared" si="2"/>
        <v>-3</v>
      </c>
      <c r="M12" s="140">
        <f t="shared" si="2"/>
        <v>-3</v>
      </c>
    </row>
    <row r="13" spans="1:13">
      <c r="A13" s="68" t="s">
        <v>13</v>
      </c>
      <c r="B13" s="66">
        <v>489</v>
      </c>
      <c r="C13" s="66">
        <v>24</v>
      </c>
      <c r="D13" s="66">
        <v>176</v>
      </c>
      <c r="E13" s="66">
        <f t="shared" si="5"/>
        <v>289</v>
      </c>
      <c r="F13" s="66">
        <v>507</v>
      </c>
      <c r="G13" s="66">
        <v>24</v>
      </c>
      <c r="H13" s="66">
        <v>172</v>
      </c>
      <c r="I13" s="66">
        <f t="shared" si="4"/>
        <v>311</v>
      </c>
      <c r="J13" s="141">
        <f t="shared" si="1"/>
        <v>18</v>
      </c>
      <c r="K13" s="141">
        <f t="shared" si="2"/>
        <v>0</v>
      </c>
      <c r="L13" s="141">
        <f t="shared" si="2"/>
        <v>-4</v>
      </c>
      <c r="M13" s="141">
        <f t="shared" si="2"/>
        <v>22</v>
      </c>
    </row>
    <row r="14" spans="1:13">
      <c r="A14" s="69" t="s">
        <v>14</v>
      </c>
      <c r="B14" s="67">
        <v>18</v>
      </c>
      <c r="C14" s="67">
        <v>0</v>
      </c>
      <c r="D14" s="67">
        <v>6</v>
      </c>
      <c r="E14" s="67">
        <f t="shared" si="5"/>
        <v>12</v>
      </c>
      <c r="F14" s="67">
        <v>19</v>
      </c>
      <c r="G14" s="67">
        <v>0</v>
      </c>
      <c r="H14" s="67">
        <v>6</v>
      </c>
      <c r="I14" s="67">
        <f t="shared" si="4"/>
        <v>13</v>
      </c>
      <c r="J14" s="140">
        <f t="shared" si="1"/>
        <v>1</v>
      </c>
      <c r="K14" s="140">
        <f t="shared" si="2"/>
        <v>0</v>
      </c>
      <c r="L14" s="140">
        <f t="shared" si="2"/>
        <v>0</v>
      </c>
      <c r="M14" s="140">
        <f t="shared" si="2"/>
        <v>1</v>
      </c>
    </row>
    <row r="15" spans="1:13">
      <c r="A15" s="68" t="s">
        <v>15</v>
      </c>
      <c r="B15" s="66">
        <v>2598</v>
      </c>
      <c r="C15" s="66">
        <v>21</v>
      </c>
      <c r="D15" s="66">
        <v>978</v>
      </c>
      <c r="E15" s="66">
        <f t="shared" si="5"/>
        <v>1599</v>
      </c>
      <c r="F15" s="66">
        <v>2537</v>
      </c>
      <c r="G15" s="66">
        <v>17</v>
      </c>
      <c r="H15" s="66">
        <v>1109</v>
      </c>
      <c r="I15" s="66">
        <f t="shared" si="4"/>
        <v>1411</v>
      </c>
      <c r="J15" s="141">
        <f t="shared" si="1"/>
        <v>-61</v>
      </c>
      <c r="K15" s="141">
        <f t="shared" si="2"/>
        <v>-4</v>
      </c>
      <c r="L15" s="141">
        <f t="shared" si="2"/>
        <v>131</v>
      </c>
      <c r="M15" s="141">
        <f t="shared" si="2"/>
        <v>-188</v>
      </c>
    </row>
    <row r="16" spans="1:13">
      <c r="A16" s="69" t="s">
        <v>16</v>
      </c>
      <c r="B16" s="67">
        <v>466</v>
      </c>
      <c r="C16" s="67">
        <v>0</v>
      </c>
      <c r="D16" s="67">
        <v>268</v>
      </c>
      <c r="E16" s="67">
        <f t="shared" si="5"/>
        <v>198</v>
      </c>
      <c r="F16" s="67">
        <v>471</v>
      </c>
      <c r="G16" s="67">
        <v>0</v>
      </c>
      <c r="H16" s="67">
        <v>274</v>
      </c>
      <c r="I16" s="67">
        <f t="shared" si="4"/>
        <v>197</v>
      </c>
      <c r="J16" s="140">
        <f t="shared" si="1"/>
        <v>5</v>
      </c>
      <c r="K16" s="140">
        <f t="shared" si="2"/>
        <v>0</v>
      </c>
      <c r="L16" s="140">
        <f t="shared" si="2"/>
        <v>6</v>
      </c>
      <c r="M16" s="140">
        <f t="shared" si="2"/>
        <v>-1</v>
      </c>
    </row>
    <row r="17" spans="1:13">
      <c r="A17" s="68" t="s">
        <v>17</v>
      </c>
      <c r="B17" s="66">
        <v>721</v>
      </c>
      <c r="C17" s="66">
        <v>4</v>
      </c>
      <c r="D17" s="66">
        <v>164</v>
      </c>
      <c r="E17" s="66">
        <f t="shared" si="5"/>
        <v>553</v>
      </c>
      <c r="F17" s="66">
        <v>703</v>
      </c>
      <c r="G17" s="66">
        <v>0</v>
      </c>
      <c r="H17" s="66">
        <v>179</v>
      </c>
      <c r="I17" s="66">
        <f t="shared" si="4"/>
        <v>524</v>
      </c>
      <c r="J17" s="141">
        <f t="shared" si="1"/>
        <v>-18</v>
      </c>
      <c r="K17" s="141">
        <f t="shared" si="2"/>
        <v>-4</v>
      </c>
      <c r="L17" s="141">
        <f t="shared" si="2"/>
        <v>15</v>
      </c>
      <c r="M17" s="141">
        <f t="shared" si="2"/>
        <v>-29</v>
      </c>
    </row>
    <row r="18" spans="1:13">
      <c r="A18" s="69" t="s">
        <v>18</v>
      </c>
      <c r="B18" s="67">
        <v>1882</v>
      </c>
      <c r="C18" s="67">
        <v>0</v>
      </c>
      <c r="D18" s="67">
        <v>718</v>
      </c>
      <c r="E18" s="67">
        <f t="shared" si="5"/>
        <v>1164</v>
      </c>
      <c r="F18" s="67">
        <v>1847</v>
      </c>
      <c r="G18" s="67">
        <v>0</v>
      </c>
      <c r="H18" s="67">
        <v>767</v>
      </c>
      <c r="I18" s="67">
        <f t="shared" si="4"/>
        <v>1080</v>
      </c>
      <c r="J18" s="140">
        <f t="shared" si="1"/>
        <v>-35</v>
      </c>
      <c r="K18" s="140">
        <f t="shared" si="2"/>
        <v>0</v>
      </c>
      <c r="L18" s="140">
        <f t="shared" si="2"/>
        <v>49</v>
      </c>
      <c r="M18" s="140">
        <f t="shared" si="2"/>
        <v>-84</v>
      </c>
    </row>
    <row r="19" spans="1:13">
      <c r="A19" s="68" t="s">
        <v>19</v>
      </c>
      <c r="B19" s="66">
        <v>2736</v>
      </c>
      <c r="C19" s="66">
        <v>0</v>
      </c>
      <c r="D19" s="66">
        <v>709</v>
      </c>
      <c r="E19" s="66">
        <f t="shared" si="5"/>
        <v>2027</v>
      </c>
      <c r="F19" s="66">
        <v>2770</v>
      </c>
      <c r="G19" s="66">
        <v>0</v>
      </c>
      <c r="H19" s="66">
        <v>793</v>
      </c>
      <c r="I19" s="66">
        <f t="shared" si="4"/>
        <v>1977</v>
      </c>
      <c r="J19" s="141">
        <f t="shared" si="1"/>
        <v>34</v>
      </c>
      <c r="K19" s="141">
        <f t="shared" si="2"/>
        <v>0</v>
      </c>
      <c r="L19" s="141">
        <f t="shared" si="2"/>
        <v>84</v>
      </c>
      <c r="M19" s="141">
        <f t="shared" si="2"/>
        <v>-50</v>
      </c>
    </row>
    <row r="20" spans="1:13">
      <c r="A20" s="69" t="s">
        <v>20</v>
      </c>
      <c r="B20" s="67">
        <v>213</v>
      </c>
      <c r="C20" s="67">
        <v>2</v>
      </c>
      <c r="D20" s="67">
        <v>134</v>
      </c>
      <c r="E20" s="67">
        <f t="shared" si="5"/>
        <v>77</v>
      </c>
      <c r="F20" s="67">
        <v>207</v>
      </c>
      <c r="G20" s="67">
        <v>0</v>
      </c>
      <c r="H20" s="67">
        <v>130</v>
      </c>
      <c r="I20" s="67">
        <f t="shared" si="4"/>
        <v>77</v>
      </c>
      <c r="J20" s="140">
        <f t="shared" si="1"/>
        <v>-6</v>
      </c>
      <c r="K20" s="140">
        <f t="shared" si="2"/>
        <v>-2</v>
      </c>
      <c r="L20" s="140">
        <f t="shared" si="2"/>
        <v>-4</v>
      </c>
      <c r="M20" s="140">
        <f t="shared" si="2"/>
        <v>0</v>
      </c>
    </row>
    <row r="21" spans="1:13">
      <c r="A21" s="43" t="s">
        <v>31</v>
      </c>
      <c r="B21" s="66">
        <f t="shared" ref="B21:I21" si="6">SUM(B22:B27)</f>
        <v>246</v>
      </c>
      <c r="C21" s="66">
        <f t="shared" si="6"/>
        <v>0</v>
      </c>
      <c r="D21" s="66">
        <f t="shared" si="6"/>
        <v>92</v>
      </c>
      <c r="E21" s="66">
        <f t="shared" si="6"/>
        <v>154</v>
      </c>
      <c r="F21" s="66">
        <f t="shared" si="6"/>
        <v>250</v>
      </c>
      <c r="G21" s="66">
        <f t="shared" si="6"/>
        <v>0</v>
      </c>
      <c r="H21" s="66">
        <f t="shared" si="6"/>
        <v>109</v>
      </c>
      <c r="I21" s="66">
        <f t="shared" si="6"/>
        <v>141</v>
      </c>
      <c r="J21" s="141">
        <f t="shared" si="1"/>
        <v>4</v>
      </c>
      <c r="K21" s="141">
        <f t="shared" si="2"/>
        <v>0</v>
      </c>
      <c r="L21" s="141">
        <f t="shared" si="2"/>
        <v>17</v>
      </c>
      <c r="M21" s="141">
        <f t="shared" si="2"/>
        <v>-13</v>
      </c>
    </row>
    <row r="22" spans="1:13">
      <c r="A22" s="69" t="s">
        <v>21</v>
      </c>
      <c r="B22" s="67">
        <v>64</v>
      </c>
      <c r="C22" s="67">
        <v>0</v>
      </c>
      <c r="D22" s="67">
        <v>46</v>
      </c>
      <c r="E22" s="67">
        <f t="shared" ref="E22:E27" si="7">B22-C22-D22</f>
        <v>18</v>
      </c>
      <c r="F22" s="67">
        <v>65</v>
      </c>
      <c r="G22" s="67">
        <v>0</v>
      </c>
      <c r="H22" s="67">
        <v>56</v>
      </c>
      <c r="I22" s="67">
        <f t="shared" ref="I22:I27" si="8">F22-G22-H22</f>
        <v>9</v>
      </c>
      <c r="J22" s="140">
        <f t="shared" si="1"/>
        <v>1</v>
      </c>
      <c r="K22" s="140">
        <f t="shared" si="2"/>
        <v>0</v>
      </c>
      <c r="L22" s="140">
        <f t="shared" si="2"/>
        <v>10</v>
      </c>
      <c r="M22" s="140">
        <f t="shared" si="2"/>
        <v>-9</v>
      </c>
    </row>
    <row r="23" spans="1:13">
      <c r="A23" s="68" t="s">
        <v>22</v>
      </c>
      <c r="B23" s="66">
        <v>19</v>
      </c>
      <c r="C23" s="66">
        <v>0</v>
      </c>
      <c r="D23" s="66">
        <v>3</v>
      </c>
      <c r="E23" s="66">
        <f t="shared" si="7"/>
        <v>16</v>
      </c>
      <c r="F23" s="66">
        <v>26</v>
      </c>
      <c r="G23" s="66">
        <v>0</v>
      </c>
      <c r="H23" s="66">
        <v>5</v>
      </c>
      <c r="I23" s="66">
        <f t="shared" si="8"/>
        <v>21</v>
      </c>
      <c r="J23" s="141">
        <f t="shared" si="1"/>
        <v>7</v>
      </c>
      <c r="K23" s="141">
        <f t="shared" si="2"/>
        <v>0</v>
      </c>
      <c r="L23" s="141">
        <f t="shared" si="2"/>
        <v>2</v>
      </c>
      <c r="M23" s="141">
        <f t="shared" si="2"/>
        <v>5</v>
      </c>
    </row>
    <row r="24" spans="1:13">
      <c r="A24" s="69" t="s">
        <v>32</v>
      </c>
      <c r="B24" s="67">
        <v>19</v>
      </c>
      <c r="C24" s="67">
        <v>0</v>
      </c>
      <c r="D24" s="67">
        <v>7</v>
      </c>
      <c r="E24" s="67">
        <f t="shared" si="7"/>
        <v>12</v>
      </c>
      <c r="F24" s="67">
        <v>18</v>
      </c>
      <c r="G24" s="67">
        <v>0</v>
      </c>
      <c r="H24" s="67">
        <v>6</v>
      </c>
      <c r="I24" s="67">
        <f t="shared" si="8"/>
        <v>12</v>
      </c>
      <c r="J24" s="140">
        <f t="shared" si="1"/>
        <v>-1</v>
      </c>
      <c r="K24" s="140">
        <f t="shared" si="2"/>
        <v>0</v>
      </c>
      <c r="L24" s="140">
        <f t="shared" si="2"/>
        <v>-1</v>
      </c>
      <c r="M24" s="140">
        <f t="shared" si="2"/>
        <v>0</v>
      </c>
    </row>
    <row r="25" spans="1:13">
      <c r="A25" s="68" t="s">
        <v>23</v>
      </c>
      <c r="B25" s="66">
        <v>38</v>
      </c>
      <c r="C25" s="66">
        <v>0</v>
      </c>
      <c r="D25" s="66">
        <v>19</v>
      </c>
      <c r="E25" s="66">
        <f t="shared" si="7"/>
        <v>19</v>
      </c>
      <c r="F25" s="66">
        <v>36</v>
      </c>
      <c r="G25" s="66">
        <v>0</v>
      </c>
      <c r="H25" s="66">
        <v>18</v>
      </c>
      <c r="I25" s="66">
        <f t="shared" si="8"/>
        <v>18</v>
      </c>
      <c r="J25" s="141">
        <f t="shared" si="1"/>
        <v>-2</v>
      </c>
      <c r="K25" s="141">
        <f t="shared" ref="K25:M27" si="9">G25-C25</f>
        <v>0</v>
      </c>
      <c r="L25" s="141">
        <f t="shared" si="9"/>
        <v>-1</v>
      </c>
      <c r="M25" s="141">
        <f t="shared" si="9"/>
        <v>-1</v>
      </c>
    </row>
    <row r="26" spans="1:13">
      <c r="A26" s="69" t="s">
        <v>24</v>
      </c>
      <c r="B26" s="67">
        <v>33</v>
      </c>
      <c r="C26" s="67">
        <v>0</v>
      </c>
      <c r="D26" s="67">
        <v>8</v>
      </c>
      <c r="E26" s="67">
        <f t="shared" si="7"/>
        <v>25</v>
      </c>
      <c r="F26" s="67">
        <v>34</v>
      </c>
      <c r="G26" s="67">
        <v>0</v>
      </c>
      <c r="H26" s="67">
        <v>11</v>
      </c>
      <c r="I26" s="67">
        <f t="shared" si="8"/>
        <v>23</v>
      </c>
      <c r="J26" s="140">
        <f t="shared" si="1"/>
        <v>1</v>
      </c>
      <c r="K26" s="140">
        <f t="shared" si="9"/>
        <v>0</v>
      </c>
      <c r="L26" s="140">
        <f t="shared" si="9"/>
        <v>3</v>
      </c>
      <c r="M26" s="140">
        <f t="shared" si="9"/>
        <v>-2</v>
      </c>
    </row>
    <row r="27" spans="1:13">
      <c r="A27" s="68" t="s">
        <v>25</v>
      </c>
      <c r="B27" s="66">
        <v>73</v>
      </c>
      <c r="C27" s="66">
        <v>0</v>
      </c>
      <c r="D27" s="66">
        <v>9</v>
      </c>
      <c r="E27" s="66">
        <f t="shared" si="7"/>
        <v>64</v>
      </c>
      <c r="F27" s="66">
        <v>71</v>
      </c>
      <c r="G27" s="66">
        <v>0</v>
      </c>
      <c r="H27" s="66">
        <v>13</v>
      </c>
      <c r="I27" s="66">
        <f t="shared" si="8"/>
        <v>58</v>
      </c>
      <c r="J27" s="141">
        <f t="shared" si="1"/>
        <v>-2</v>
      </c>
      <c r="K27" s="141">
        <f t="shared" si="9"/>
        <v>0</v>
      </c>
      <c r="L27" s="141">
        <f t="shared" si="9"/>
        <v>4</v>
      </c>
      <c r="M27" s="141">
        <f t="shared" si="9"/>
        <v>-6</v>
      </c>
    </row>
    <row r="28" spans="1:13" ht="15" customHeight="1">
      <c r="A28" s="58"/>
      <c r="B28" s="378" t="s">
        <v>121</v>
      </c>
      <c r="C28" s="378"/>
      <c r="D28" s="378"/>
      <c r="E28" s="378"/>
      <c r="F28" s="378" t="s">
        <v>121</v>
      </c>
      <c r="G28" s="378"/>
      <c r="H28" s="378"/>
      <c r="I28" s="378"/>
      <c r="J28" s="378" t="s">
        <v>293</v>
      </c>
      <c r="K28" s="378"/>
      <c r="L28" s="378"/>
      <c r="M28" s="378"/>
    </row>
    <row r="29" spans="1:13">
      <c r="A29" s="7" t="s">
        <v>10</v>
      </c>
      <c r="B29" s="89">
        <f>B9*100/$B9</f>
        <v>100</v>
      </c>
      <c r="C29" s="219">
        <f>C9*100/$B9</f>
        <v>0.54054054054054057</v>
      </c>
      <c r="D29" s="36">
        <f>D9*100/$B9</f>
        <v>34.56279809220986</v>
      </c>
      <c r="E29" s="36">
        <f>E9*100/$B9</f>
        <v>64.896661367249607</v>
      </c>
      <c r="F29" s="89">
        <f>F9*100/$F9</f>
        <v>100</v>
      </c>
      <c r="G29" s="229">
        <f>G9*100/$F9</f>
        <v>0.43756670224119532</v>
      </c>
      <c r="H29" s="219">
        <f>H9*100/$F9</f>
        <v>37.876200640341516</v>
      </c>
      <c r="I29" s="219">
        <f>I9*100/$F9</f>
        <v>61.686232657417293</v>
      </c>
      <c r="J29" s="231">
        <f t="shared" ref="J29:M47" si="10">F29-B29</f>
        <v>0</v>
      </c>
      <c r="K29" s="231">
        <f t="shared" si="10"/>
        <v>-0.10297383829934526</v>
      </c>
      <c r="L29" s="231">
        <f t="shared" si="10"/>
        <v>3.3134025481316556</v>
      </c>
      <c r="M29" s="231">
        <f t="shared" si="10"/>
        <v>-3.2104287098323141</v>
      </c>
    </row>
    <row r="30" spans="1:13">
      <c r="A30" s="44" t="s">
        <v>30</v>
      </c>
      <c r="B30" s="90">
        <f t="shared" ref="B30:E45" si="11">B10*100/$B10</f>
        <v>100</v>
      </c>
      <c r="C30" s="218">
        <f t="shared" si="11"/>
        <v>0.55501142670584391</v>
      </c>
      <c r="D30" s="37">
        <f t="shared" si="11"/>
        <v>34.486886494721951</v>
      </c>
      <c r="E30" s="37">
        <f t="shared" si="11"/>
        <v>64.95810207857221</v>
      </c>
      <c r="F30" s="90">
        <f t="shared" ref="F30:I45" si="12">F10*100/$F10</f>
        <v>100</v>
      </c>
      <c r="G30" s="230">
        <f t="shared" si="12"/>
        <v>0.44956140350877194</v>
      </c>
      <c r="H30" s="37">
        <f t="shared" si="12"/>
        <v>37.719298245614034</v>
      </c>
      <c r="I30" s="37">
        <f t="shared" si="12"/>
        <v>61.831140350877192</v>
      </c>
      <c r="J30" s="232">
        <f t="shared" si="10"/>
        <v>0</v>
      </c>
      <c r="K30" s="232">
        <f t="shared" si="10"/>
        <v>-0.10545002319707197</v>
      </c>
      <c r="L30" s="232">
        <f t="shared" si="10"/>
        <v>3.2324117508920835</v>
      </c>
      <c r="M30" s="232">
        <f t="shared" si="10"/>
        <v>-3.1269617276950186</v>
      </c>
    </row>
    <row r="31" spans="1:13">
      <c r="A31" s="68" t="s">
        <v>11</v>
      </c>
      <c r="B31" s="89">
        <f t="shared" si="11"/>
        <v>100</v>
      </c>
      <c r="C31" s="219">
        <f t="shared" si="11"/>
        <v>0</v>
      </c>
      <c r="D31" s="36">
        <f t="shared" si="11"/>
        <v>40</v>
      </c>
      <c r="E31" s="36">
        <f t="shared" si="11"/>
        <v>60</v>
      </c>
      <c r="F31" s="89">
        <f t="shared" si="12"/>
        <v>100</v>
      </c>
      <c r="G31" s="229">
        <f t="shared" si="12"/>
        <v>0</v>
      </c>
      <c r="H31" s="36">
        <f t="shared" si="12"/>
        <v>29.166666666666668</v>
      </c>
      <c r="I31" s="36">
        <f t="shared" si="12"/>
        <v>70.833333333333329</v>
      </c>
      <c r="J31" s="231">
        <f t="shared" si="10"/>
        <v>0</v>
      </c>
      <c r="K31" s="231">
        <f t="shared" si="10"/>
        <v>0</v>
      </c>
      <c r="L31" s="231">
        <f t="shared" si="10"/>
        <v>-10.833333333333332</v>
      </c>
      <c r="M31" s="231">
        <f t="shared" si="10"/>
        <v>10.833333333333329</v>
      </c>
    </row>
    <row r="32" spans="1:13">
      <c r="A32" s="69" t="s">
        <v>12</v>
      </c>
      <c r="B32" s="90">
        <f t="shared" si="11"/>
        <v>100</v>
      </c>
      <c r="C32" s="218">
        <f t="shared" si="11"/>
        <v>0</v>
      </c>
      <c r="D32" s="37">
        <f t="shared" si="11"/>
        <v>14.634146341463415</v>
      </c>
      <c r="E32" s="37">
        <f t="shared" si="11"/>
        <v>85.365853658536579</v>
      </c>
      <c r="F32" s="90">
        <f t="shared" si="12"/>
        <v>100</v>
      </c>
      <c r="G32" s="230">
        <f t="shared" si="12"/>
        <v>0</v>
      </c>
      <c r="H32" s="37">
        <f t="shared" si="12"/>
        <v>8.5714285714285712</v>
      </c>
      <c r="I32" s="37">
        <f t="shared" si="12"/>
        <v>91.428571428571431</v>
      </c>
      <c r="J32" s="232">
        <f t="shared" si="10"/>
        <v>0</v>
      </c>
      <c r="K32" s="232">
        <f t="shared" si="10"/>
        <v>0</v>
      </c>
      <c r="L32" s="232">
        <f t="shared" si="10"/>
        <v>-6.062717770034844</v>
      </c>
      <c r="M32" s="232">
        <f t="shared" si="10"/>
        <v>6.0627177700348511</v>
      </c>
    </row>
    <row r="33" spans="1:13">
      <c r="A33" s="68" t="s">
        <v>13</v>
      </c>
      <c r="B33" s="89">
        <f t="shared" si="11"/>
        <v>100</v>
      </c>
      <c r="C33" s="219">
        <f t="shared" si="11"/>
        <v>4.9079754601226995</v>
      </c>
      <c r="D33" s="36">
        <f t="shared" si="11"/>
        <v>35.991820040899796</v>
      </c>
      <c r="E33" s="36">
        <f t="shared" si="11"/>
        <v>59.100204498977504</v>
      </c>
      <c r="F33" s="89">
        <f t="shared" si="12"/>
        <v>100</v>
      </c>
      <c r="G33" s="229">
        <f t="shared" si="12"/>
        <v>4.7337278106508878</v>
      </c>
      <c r="H33" s="36">
        <f t="shared" si="12"/>
        <v>33.925049309664693</v>
      </c>
      <c r="I33" s="36">
        <f t="shared" si="12"/>
        <v>61.341222879684416</v>
      </c>
      <c r="J33" s="231">
        <f t="shared" si="10"/>
        <v>0</v>
      </c>
      <c r="K33" s="231">
        <f t="shared" si="10"/>
        <v>-0.17424764947181171</v>
      </c>
      <c r="L33" s="231">
        <f t="shared" si="10"/>
        <v>-2.0667707312351027</v>
      </c>
      <c r="M33" s="231">
        <f t="shared" si="10"/>
        <v>2.2410183807069117</v>
      </c>
    </row>
    <row r="34" spans="1:13">
      <c r="A34" s="69" t="s">
        <v>14</v>
      </c>
      <c r="B34" s="90">
        <f t="shared" si="11"/>
        <v>100</v>
      </c>
      <c r="C34" s="218">
        <f t="shared" si="11"/>
        <v>0</v>
      </c>
      <c r="D34" s="37">
        <f t="shared" si="11"/>
        <v>33.333333333333336</v>
      </c>
      <c r="E34" s="37">
        <f t="shared" si="11"/>
        <v>66.666666666666671</v>
      </c>
      <c r="F34" s="90">
        <f t="shared" si="12"/>
        <v>100</v>
      </c>
      <c r="G34" s="230">
        <f t="shared" si="12"/>
        <v>0</v>
      </c>
      <c r="H34" s="37">
        <f t="shared" si="12"/>
        <v>31.578947368421051</v>
      </c>
      <c r="I34" s="37">
        <f t="shared" si="12"/>
        <v>68.421052631578945</v>
      </c>
      <c r="J34" s="232">
        <f t="shared" si="10"/>
        <v>0</v>
      </c>
      <c r="K34" s="232">
        <f t="shared" si="10"/>
        <v>0</v>
      </c>
      <c r="L34" s="232">
        <f t="shared" si="10"/>
        <v>-1.7543859649122844</v>
      </c>
      <c r="M34" s="232">
        <f t="shared" si="10"/>
        <v>1.7543859649122737</v>
      </c>
    </row>
    <row r="35" spans="1:13">
      <c r="A35" s="68" t="s">
        <v>15</v>
      </c>
      <c r="B35" s="89">
        <f t="shared" si="11"/>
        <v>100</v>
      </c>
      <c r="C35" s="219">
        <f t="shared" si="11"/>
        <v>0.80831408775981528</v>
      </c>
      <c r="D35" s="36">
        <f t="shared" si="11"/>
        <v>37.644341801385679</v>
      </c>
      <c r="E35" s="36">
        <f t="shared" si="11"/>
        <v>61.547344110854503</v>
      </c>
      <c r="F35" s="89">
        <f t="shared" si="12"/>
        <v>100</v>
      </c>
      <c r="G35" s="229">
        <f t="shared" si="12"/>
        <v>0.67008277493102086</v>
      </c>
      <c r="H35" s="36">
        <f t="shared" si="12"/>
        <v>43.713046905794243</v>
      </c>
      <c r="I35" s="36">
        <f t="shared" si="12"/>
        <v>55.616870319274732</v>
      </c>
      <c r="J35" s="231">
        <f t="shared" si="10"/>
        <v>0</v>
      </c>
      <c r="K35" s="231">
        <f t="shared" si="10"/>
        <v>-0.13823131282879442</v>
      </c>
      <c r="L35" s="231">
        <f t="shared" si="10"/>
        <v>6.0687051044085649</v>
      </c>
      <c r="M35" s="231">
        <f t="shared" si="10"/>
        <v>-5.9304737915797716</v>
      </c>
    </row>
    <row r="36" spans="1:13">
      <c r="A36" s="69" t="s">
        <v>16</v>
      </c>
      <c r="B36" s="90">
        <f t="shared" si="11"/>
        <v>100</v>
      </c>
      <c r="C36" s="218">
        <f t="shared" si="11"/>
        <v>0</v>
      </c>
      <c r="D36" s="37">
        <f t="shared" si="11"/>
        <v>57.510729613733908</v>
      </c>
      <c r="E36" s="37">
        <f t="shared" si="11"/>
        <v>42.489270386266092</v>
      </c>
      <c r="F36" s="90">
        <f t="shared" si="12"/>
        <v>100</v>
      </c>
      <c r="G36" s="230">
        <f t="shared" si="12"/>
        <v>0</v>
      </c>
      <c r="H36" s="37">
        <f t="shared" si="12"/>
        <v>58.174097664543524</v>
      </c>
      <c r="I36" s="37">
        <f t="shared" si="12"/>
        <v>41.825902335456476</v>
      </c>
      <c r="J36" s="232">
        <f t="shared" si="10"/>
        <v>0</v>
      </c>
      <c r="K36" s="232">
        <f t="shared" si="10"/>
        <v>0</v>
      </c>
      <c r="L36" s="232">
        <f t="shared" si="10"/>
        <v>0.66336805080961625</v>
      </c>
      <c r="M36" s="232">
        <f t="shared" si="10"/>
        <v>-0.66336805080961625</v>
      </c>
    </row>
    <row r="37" spans="1:13">
      <c r="A37" s="68" t="s">
        <v>17</v>
      </c>
      <c r="B37" s="89">
        <f t="shared" si="11"/>
        <v>100</v>
      </c>
      <c r="C37" s="219">
        <f t="shared" si="11"/>
        <v>0.55478502080443826</v>
      </c>
      <c r="D37" s="36">
        <f t="shared" si="11"/>
        <v>22.74618585298197</v>
      </c>
      <c r="E37" s="36">
        <f t="shared" si="11"/>
        <v>76.699029126213588</v>
      </c>
      <c r="F37" s="89">
        <f t="shared" si="12"/>
        <v>100</v>
      </c>
      <c r="G37" s="229">
        <f t="shared" si="12"/>
        <v>0</v>
      </c>
      <c r="H37" s="36">
        <f t="shared" si="12"/>
        <v>25.462304409672832</v>
      </c>
      <c r="I37" s="36">
        <f t="shared" si="12"/>
        <v>74.537695590327175</v>
      </c>
      <c r="J37" s="231">
        <f t="shared" si="10"/>
        <v>0</v>
      </c>
      <c r="K37" s="231">
        <f t="shared" si="10"/>
        <v>-0.55478502080443826</v>
      </c>
      <c r="L37" s="231">
        <f t="shared" si="10"/>
        <v>2.7161185566908621</v>
      </c>
      <c r="M37" s="231">
        <f t="shared" si="10"/>
        <v>-2.1613335358864134</v>
      </c>
    </row>
    <row r="38" spans="1:13">
      <c r="A38" s="69" t="s">
        <v>18</v>
      </c>
      <c r="B38" s="90">
        <f t="shared" si="11"/>
        <v>100</v>
      </c>
      <c r="C38" s="218">
        <f t="shared" si="11"/>
        <v>0</v>
      </c>
      <c r="D38" s="37">
        <f t="shared" si="11"/>
        <v>38.150903294367694</v>
      </c>
      <c r="E38" s="37">
        <f t="shared" si="11"/>
        <v>61.849096705632306</v>
      </c>
      <c r="F38" s="90">
        <f t="shared" si="12"/>
        <v>100</v>
      </c>
      <c r="G38" s="230">
        <f t="shared" si="12"/>
        <v>0</v>
      </c>
      <c r="H38" s="37">
        <f t="shared" si="12"/>
        <v>41.526800216567409</v>
      </c>
      <c r="I38" s="37">
        <f t="shared" si="12"/>
        <v>58.473199783432591</v>
      </c>
      <c r="J38" s="232">
        <f t="shared" si="10"/>
        <v>0</v>
      </c>
      <c r="K38" s="232">
        <f t="shared" si="10"/>
        <v>0</v>
      </c>
      <c r="L38" s="232">
        <f t="shared" si="10"/>
        <v>3.3758969221997148</v>
      </c>
      <c r="M38" s="232">
        <f t="shared" si="10"/>
        <v>-3.3758969221997148</v>
      </c>
    </row>
    <row r="39" spans="1:13">
      <c r="A39" s="68" t="s">
        <v>19</v>
      </c>
      <c r="B39" s="89">
        <f t="shared" si="11"/>
        <v>100</v>
      </c>
      <c r="C39" s="219">
        <f t="shared" si="11"/>
        <v>0</v>
      </c>
      <c r="D39" s="36">
        <f t="shared" si="11"/>
        <v>25.913742690058481</v>
      </c>
      <c r="E39" s="36">
        <f t="shared" si="11"/>
        <v>74.086257309941516</v>
      </c>
      <c r="F39" s="89">
        <f t="shared" si="12"/>
        <v>100</v>
      </c>
      <c r="G39" s="229">
        <f t="shared" si="12"/>
        <v>0</v>
      </c>
      <c r="H39" s="36">
        <f t="shared" si="12"/>
        <v>28.628158844765341</v>
      </c>
      <c r="I39" s="36">
        <f t="shared" si="12"/>
        <v>71.371841155234662</v>
      </c>
      <c r="J39" s="231">
        <f t="shared" si="10"/>
        <v>0</v>
      </c>
      <c r="K39" s="231">
        <f t="shared" si="10"/>
        <v>0</v>
      </c>
      <c r="L39" s="231">
        <f t="shared" si="10"/>
        <v>2.7144161547068606</v>
      </c>
      <c r="M39" s="231">
        <f t="shared" si="10"/>
        <v>-2.7144161547068535</v>
      </c>
    </row>
    <row r="40" spans="1:13">
      <c r="A40" s="69" t="s">
        <v>20</v>
      </c>
      <c r="B40" s="90">
        <f t="shared" si="11"/>
        <v>100</v>
      </c>
      <c r="C40" s="218">
        <f t="shared" si="11"/>
        <v>0.93896713615023475</v>
      </c>
      <c r="D40" s="37">
        <f t="shared" si="11"/>
        <v>62.910798122065728</v>
      </c>
      <c r="E40" s="37">
        <f t="shared" si="11"/>
        <v>36.15023474178404</v>
      </c>
      <c r="F40" s="90">
        <f t="shared" si="12"/>
        <v>100</v>
      </c>
      <c r="G40" s="230">
        <f t="shared" si="12"/>
        <v>0</v>
      </c>
      <c r="H40" s="37">
        <f t="shared" si="12"/>
        <v>62.80193236714976</v>
      </c>
      <c r="I40" s="37">
        <f t="shared" si="12"/>
        <v>37.19806763285024</v>
      </c>
      <c r="J40" s="233">
        <f t="shared" si="10"/>
        <v>0</v>
      </c>
      <c r="K40" s="233">
        <f t="shared" si="10"/>
        <v>-0.93896713615023475</v>
      </c>
      <c r="L40" s="233">
        <f t="shared" si="10"/>
        <v>-0.10886575491596773</v>
      </c>
      <c r="M40" s="233">
        <f t="shared" si="10"/>
        <v>1.0478328910662</v>
      </c>
    </row>
    <row r="41" spans="1:13">
      <c r="A41" s="43" t="s">
        <v>31</v>
      </c>
      <c r="B41" s="89">
        <f t="shared" si="11"/>
        <v>100</v>
      </c>
      <c r="C41" s="219">
        <f t="shared" si="11"/>
        <v>0</v>
      </c>
      <c r="D41" s="36">
        <f t="shared" si="11"/>
        <v>37.398373983739837</v>
      </c>
      <c r="E41" s="36">
        <f t="shared" si="11"/>
        <v>62.601626016260163</v>
      </c>
      <c r="F41" s="89">
        <f t="shared" si="12"/>
        <v>100</v>
      </c>
      <c r="G41" s="229">
        <f t="shared" si="12"/>
        <v>0</v>
      </c>
      <c r="H41" s="36">
        <f t="shared" si="12"/>
        <v>43.6</v>
      </c>
      <c r="I41" s="36">
        <f t="shared" si="12"/>
        <v>56.4</v>
      </c>
      <c r="J41" s="231">
        <f t="shared" si="10"/>
        <v>0</v>
      </c>
      <c r="K41" s="231">
        <f t="shared" si="10"/>
        <v>0</v>
      </c>
      <c r="L41" s="231">
        <f t="shared" si="10"/>
        <v>6.201626016260164</v>
      </c>
      <c r="M41" s="231">
        <f t="shared" si="10"/>
        <v>-6.201626016260164</v>
      </c>
    </row>
    <row r="42" spans="1:13">
      <c r="A42" s="69" t="s">
        <v>21</v>
      </c>
      <c r="B42" s="90">
        <f t="shared" si="11"/>
        <v>100</v>
      </c>
      <c r="C42" s="218">
        <f t="shared" si="11"/>
        <v>0</v>
      </c>
      <c r="D42" s="37">
        <f t="shared" si="11"/>
        <v>71.875</v>
      </c>
      <c r="E42" s="37">
        <f t="shared" si="11"/>
        <v>28.125</v>
      </c>
      <c r="F42" s="90">
        <f t="shared" si="12"/>
        <v>100</v>
      </c>
      <c r="G42" s="230">
        <f t="shared" si="12"/>
        <v>0</v>
      </c>
      <c r="H42" s="37">
        <f t="shared" si="12"/>
        <v>86.15384615384616</v>
      </c>
      <c r="I42" s="37">
        <f t="shared" si="12"/>
        <v>13.846153846153847</v>
      </c>
      <c r="J42" s="233">
        <f t="shared" si="10"/>
        <v>0</v>
      </c>
      <c r="K42" s="233">
        <f t="shared" si="10"/>
        <v>0</v>
      </c>
      <c r="L42" s="233">
        <f t="shared" si="10"/>
        <v>14.27884615384616</v>
      </c>
      <c r="M42" s="233">
        <f t="shared" si="10"/>
        <v>-14.278846153846153</v>
      </c>
    </row>
    <row r="43" spans="1:13">
      <c r="A43" s="68" t="s">
        <v>22</v>
      </c>
      <c r="B43" s="89">
        <f t="shared" si="11"/>
        <v>100</v>
      </c>
      <c r="C43" s="219">
        <f t="shared" si="11"/>
        <v>0</v>
      </c>
      <c r="D43" s="36">
        <f t="shared" si="11"/>
        <v>15.789473684210526</v>
      </c>
      <c r="E43" s="36">
        <f t="shared" si="11"/>
        <v>84.21052631578948</v>
      </c>
      <c r="F43" s="89">
        <f t="shared" si="12"/>
        <v>100</v>
      </c>
      <c r="G43" s="229">
        <f t="shared" si="12"/>
        <v>0</v>
      </c>
      <c r="H43" s="36">
        <f t="shared" si="12"/>
        <v>19.23076923076923</v>
      </c>
      <c r="I43" s="36">
        <f t="shared" si="12"/>
        <v>80.769230769230774</v>
      </c>
      <c r="J43" s="231">
        <f t="shared" si="10"/>
        <v>0</v>
      </c>
      <c r="K43" s="231">
        <f t="shared" si="10"/>
        <v>0</v>
      </c>
      <c r="L43" s="231">
        <f t="shared" si="10"/>
        <v>3.4412955465587043</v>
      </c>
      <c r="M43" s="231">
        <f t="shared" si="10"/>
        <v>-3.4412955465587061</v>
      </c>
    </row>
    <row r="44" spans="1:13">
      <c r="A44" s="69" t="s">
        <v>32</v>
      </c>
      <c r="B44" s="90">
        <f t="shared" si="11"/>
        <v>100</v>
      </c>
      <c r="C44" s="218">
        <f t="shared" si="11"/>
        <v>0</v>
      </c>
      <c r="D44" s="37">
        <f t="shared" si="11"/>
        <v>36.842105263157897</v>
      </c>
      <c r="E44" s="37">
        <f t="shared" si="11"/>
        <v>63.157894736842103</v>
      </c>
      <c r="F44" s="90">
        <f t="shared" si="12"/>
        <v>100</v>
      </c>
      <c r="G44" s="230">
        <f t="shared" si="12"/>
        <v>0</v>
      </c>
      <c r="H44" s="37">
        <f t="shared" si="12"/>
        <v>33.333333333333336</v>
      </c>
      <c r="I44" s="37">
        <f t="shared" si="12"/>
        <v>66.666666666666671</v>
      </c>
      <c r="J44" s="232">
        <f t="shared" si="10"/>
        <v>0</v>
      </c>
      <c r="K44" s="232">
        <f t="shared" si="10"/>
        <v>0</v>
      </c>
      <c r="L44" s="232">
        <f t="shared" si="10"/>
        <v>-3.5087719298245617</v>
      </c>
      <c r="M44" s="232">
        <f t="shared" si="10"/>
        <v>3.5087719298245688</v>
      </c>
    </row>
    <row r="45" spans="1:13">
      <c r="A45" s="68" t="s">
        <v>23</v>
      </c>
      <c r="B45" s="89">
        <f t="shared" si="11"/>
        <v>100</v>
      </c>
      <c r="C45" s="219">
        <f t="shared" si="11"/>
        <v>0</v>
      </c>
      <c r="D45" s="36">
        <f t="shared" si="11"/>
        <v>50</v>
      </c>
      <c r="E45" s="36">
        <f t="shared" si="11"/>
        <v>50</v>
      </c>
      <c r="F45" s="89">
        <f t="shared" si="12"/>
        <v>100</v>
      </c>
      <c r="G45" s="229">
        <f t="shared" si="12"/>
        <v>0</v>
      </c>
      <c r="H45" s="36">
        <f t="shared" si="12"/>
        <v>50</v>
      </c>
      <c r="I45" s="36">
        <f t="shared" si="12"/>
        <v>50</v>
      </c>
      <c r="J45" s="231">
        <f t="shared" si="10"/>
        <v>0</v>
      </c>
      <c r="K45" s="231">
        <f t="shared" si="10"/>
        <v>0</v>
      </c>
      <c r="L45" s="231">
        <f t="shared" si="10"/>
        <v>0</v>
      </c>
      <c r="M45" s="231">
        <f t="shared" si="10"/>
        <v>0</v>
      </c>
    </row>
    <row r="46" spans="1:13">
      <c r="A46" s="69" t="s">
        <v>24</v>
      </c>
      <c r="B46" s="90">
        <f t="shared" ref="B46:E47" si="13">B26*100/$B26</f>
        <v>100</v>
      </c>
      <c r="C46" s="218">
        <f t="shared" si="13"/>
        <v>0</v>
      </c>
      <c r="D46" s="37">
        <f t="shared" si="13"/>
        <v>24.242424242424242</v>
      </c>
      <c r="E46" s="37">
        <f t="shared" si="13"/>
        <v>75.757575757575751</v>
      </c>
      <c r="F46" s="90">
        <f t="shared" ref="F46:I47" si="14">F26*100/$F26</f>
        <v>100</v>
      </c>
      <c r="G46" s="230">
        <f t="shared" si="14"/>
        <v>0</v>
      </c>
      <c r="H46" s="37">
        <f t="shared" si="14"/>
        <v>32.352941176470587</v>
      </c>
      <c r="I46" s="37">
        <f t="shared" si="14"/>
        <v>67.647058823529406</v>
      </c>
      <c r="J46" s="232">
        <f t="shared" si="10"/>
        <v>0</v>
      </c>
      <c r="K46" s="232">
        <f t="shared" si="10"/>
        <v>0</v>
      </c>
      <c r="L46" s="232">
        <f t="shared" si="10"/>
        <v>8.1105169340463448</v>
      </c>
      <c r="M46" s="232">
        <f t="shared" si="10"/>
        <v>-8.1105169340463448</v>
      </c>
    </row>
    <row r="47" spans="1:13">
      <c r="A47" s="68" t="s">
        <v>25</v>
      </c>
      <c r="B47" s="89">
        <f t="shared" si="13"/>
        <v>100</v>
      </c>
      <c r="C47" s="219">
        <f t="shared" si="13"/>
        <v>0</v>
      </c>
      <c r="D47" s="36">
        <f t="shared" si="13"/>
        <v>12.328767123287671</v>
      </c>
      <c r="E47" s="36">
        <f t="shared" si="13"/>
        <v>87.671232876712324</v>
      </c>
      <c r="F47" s="89">
        <f t="shared" si="14"/>
        <v>100</v>
      </c>
      <c r="G47" s="229">
        <f t="shared" si="14"/>
        <v>0</v>
      </c>
      <c r="H47" s="36">
        <f t="shared" si="14"/>
        <v>18.309859154929576</v>
      </c>
      <c r="I47" s="36">
        <f t="shared" si="14"/>
        <v>81.690140845070417</v>
      </c>
      <c r="J47" s="231">
        <f t="shared" si="10"/>
        <v>0</v>
      </c>
      <c r="K47" s="231">
        <f t="shared" si="10"/>
        <v>0</v>
      </c>
      <c r="L47" s="231">
        <f t="shared" si="10"/>
        <v>5.9810920316419054</v>
      </c>
      <c r="M47" s="231">
        <f t="shared" si="10"/>
        <v>-5.9810920316419072</v>
      </c>
    </row>
    <row r="48" spans="1:13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  <row r="49" spans="1:5">
      <c r="A49" s="226"/>
      <c r="B49" s="226"/>
      <c r="C49" s="226"/>
      <c r="D49" s="226"/>
      <c r="E49" s="226"/>
    </row>
  </sheetData>
  <mergeCells count="18">
    <mergeCell ref="A48:M48"/>
    <mergeCell ref="J8:M8"/>
    <mergeCell ref="F28:I28"/>
    <mergeCell ref="J28:M28"/>
    <mergeCell ref="A5:A7"/>
    <mergeCell ref="B5:E5"/>
    <mergeCell ref="F5:I5"/>
    <mergeCell ref="J5:M5"/>
    <mergeCell ref="F6:F7"/>
    <mergeCell ref="G6:I6"/>
    <mergeCell ref="J6:J7"/>
    <mergeCell ref="K6:M6"/>
    <mergeCell ref="F8:I8"/>
    <mergeCell ref="F1:I1"/>
    <mergeCell ref="B6:B7"/>
    <mergeCell ref="C6:E6"/>
    <mergeCell ref="B8:E8"/>
    <mergeCell ref="B28:E28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15" customFormat="1" ht="20.149999999999999" customHeight="1">
      <c r="A1" s="35" t="s">
        <v>0</v>
      </c>
      <c r="C1" s="40"/>
      <c r="D1" s="40"/>
      <c r="E1" s="40"/>
      <c r="F1" s="40"/>
      <c r="L1" s="40"/>
    </row>
    <row r="2" spans="1:12" s="64" customFormat="1" ht="14.5" customHeight="1">
      <c r="A2" s="126"/>
    </row>
    <row r="3" spans="1:12" s="4" customFormat="1" ht="14.5" customHeight="1">
      <c r="A3" s="54" t="s">
        <v>236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1</v>
      </c>
      <c r="C6" s="336"/>
      <c r="D6" s="336"/>
      <c r="E6" s="336"/>
      <c r="F6" s="336"/>
      <c r="G6" s="336"/>
      <c r="H6" s="336"/>
      <c r="I6" s="336"/>
      <c r="J6" s="336"/>
      <c r="K6" s="336"/>
      <c r="L6" s="179"/>
    </row>
    <row r="7" spans="1:12">
      <c r="A7" s="7" t="s">
        <v>10</v>
      </c>
      <c r="B7" s="19">
        <f t="shared" ref="B7:K7" si="0">SUM(B9:B18,B20:B25)</f>
        <v>9482</v>
      </c>
      <c r="C7" s="19">
        <f t="shared" si="0"/>
        <v>9401</v>
      </c>
      <c r="D7" s="19">
        <f t="shared" si="0"/>
        <v>9511</v>
      </c>
      <c r="E7" s="19">
        <f t="shared" si="0"/>
        <v>9386</v>
      </c>
      <c r="F7" s="19">
        <f t="shared" si="0"/>
        <v>9417</v>
      </c>
      <c r="G7" s="19">
        <f t="shared" si="0"/>
        <v>9435</v>
      </c>
      <c r="H7" s="19">
        <f t="shared" si="0"/>
        <v>9352</v>
      </c>
      <c r="I7" s="19">
        <f t="shared" si="0"/>
        <v>9331</v>
      </c>
      <c r="J7" s="19">
        <f t="shared" si="0"/>
        <v>9402</v>
      </c>
      <c r="K7" s="19">
        <f t="shared" si="0"/>
        <v>9370</v>
      </c>
      <c r="L7" s="154">
        <f>K7-B7</f>
        <v>-112</v>
      </c>
    </row>
    <row r="8" spans="1:12">
      <c r="A8" s="44" t="s">
        <v>30</v>
      </c>
      <c r="B8" s="21">
        <f t="shared" ref="B8:K8" si="1">SUM(B9:B18)</f>
        <v>9233</v>
      </c>
      <c r="C8" s="21">
        <f t="shared" si="1"/>
        <v>9158</v>
      </c>
      <c r="D8" s="21">
        <f t="shared" si="1"/>
        <v>9270</v>
      </c>
      <c r="E8" s="21">
        <f t="shared" si="1"/>
        <v>9145</v>
      </c>
      <c r="F8" s="21">
        <f t="shared" si="1"/>
        <v>9164</v>
      </c>
      <c r="G8" s="21">
        <f t="shared" si="1"/>
        <v>9189</v>
      </c>
      <c r="H8" s="21">
        <f t="shared" si="1"/>
        <v>9103</v>
      </c>
      <c r="I8" s="21">
        <f t="shared" si="1"/>
        <v>9083</v>
      </c>
      <c r="J8" s="21">
        <f t="shared" si="1"/>
        <v>9150</v>
      </c>
      <c r="K8" s="21">
        <f t="shared" si="1"/>
        <v>9120</v>
      </c>
      <c r="L8" s="155">
        <f t="shared" ref="L8:L25" si="2">K8-B8</f>
        <v>-113</v>
      </c>
    </row>
    <row r="9" spans="1:12" s="15" customFormat="1">
      <c r="A9" s="68" t="s">
        <v>11</v>
      </c>
      <c r="B9" s="19">
        <v>20</v>
      </c>
      <c r="C9" s="19">
        <v>35</v>
      </c>
      <c r="D9" s="19">
        <v>34</v>
      </c>
      <c r="E9" s="19">
        <v>36</v>
      </c>
      <c r="F9" s="19">
        <v>28</v>
      </c>
      <c r="G9" s="19">
        <v>25</v>
      </c>
      <c r="H9" s="19">
        <v>25</v>
      </c>
      <c r="I9" s="19">
        <v>26</v>
      </c>
      <c r="J9" s="19">
        <v>25</v>
      </c>
      <c r="K9" s="19">
        <v>24</v>
      </c>
      <c r="L9" s="154">
        <f t="shared" si="2"/>
        <v>4</v>
      </c>
    </row>
    <row r="10" spans="1:12" s="15" customFormat="1">
      <c r="A10" s="69" t="s">
        <v>12</v>
      </c>
      <c r="B10" s="21">
        <v>36</v>
      </c>
      <c r="C10" s="21">
        <v>36</v>
      </c>
      <c r="D10" s="21">
        <v>57</v>
      </c>
      <c r="E10" s="21">
        <v>56</v>
      </c>
      <c r="F10" s="21">
        <v>40</v>
      </c>
      <c r="G10" s="21">
        <v>41</v>
      </c>
      <c r="H10" s="21">
        <v>38</v>
      </c>
      <c r="I10" s="21">
        <v>38</v>
      </c>
      <c r="J10" s="21">
        <v>33</v>
      </c>
      <c r="K10" s="21">
        <v>35</v>
      </c>
      <c r="L10" s="155">
        <f t="shared" si="2"/>
        <v>-1</v>
      </c>
    </row>
    <row r="11" spans="1:12" s="15" customFormat="1">
      <c r="A11" s="68" t="s">
        <v>13</v>
      </c>
      <c r="B11" s="19">
        <v>471</v>
      </c>
      <c r="C11" s="19">
        <v>464</v>
      </c>
      <c r="D11" s="19">
        <v>490</v>
      </c>
      <c r="E11" s="19">
        <v>477</v>
      </c>
      <c r="F11" s="19">
        <v>480</v>
      </c>
      <c r="G11" s="19">
        <v>489</v>
      </c>
      <c r="H11" s="19">
        <v>487</v>
      </c>
      <c r="I11" s="19">
        <v>482</v>
      </c>
      <c r="J11" s="19">
        <v>500</v>
      </c>
      <c r="K11" s="19">
        <v>507</v>
      </c>
      <c r="L11" s="154">
        <f t="shared" si="2"/>
        <v>36</v>
      </c>
    </row>
    <row r="12" spans="1:12" s="15" customFormat="1">
      <c r="A12" s="69" t="s">
        <v>14</v>
      </c>
      <c r="B12" s="21">
        <v>16</v>
      </c>
      <c r="C12" s="21">
        <v>18</v>
      </c>
      <c r="D12" s="21">
        <v>19</v>
      </c>
      <c r="E12" s="21">
        <v>19</v>
      </c>
      <c r="F12" s="21">
        <v>19</v>
      </c>
      <c r="G12" s="21">
        <v>18</v>
      </c>
      <c r="H12" s="21">
        <v>17</v>
      </c>
      <c r="I12" s="21">
        <v>18</v>
      </c>
      <c r="J12" s="21">
        <v>19</v>
      </c>
      <c r="K12" s="21">
        <v>19</v>
      </c>
      <c r="L12" s="155">
        <f t="shared" si="2"/>
        <v>3</v>
      </c>
    </row>
    <row r="13" spans="1:12" s="15" customFormat="1">
      <c r="A13" s="68" t="s">
        <v>15</v>
      </c>
      <c r="B13" s="19">
        <v>2815</v>
      </c>
      <c r="C13" s="19">
        <v>2724</v>
      </c>
      <c r="D13" s="19">
        <v>2813</v>
      </c>
      <c r="E13" s="19">
        <v>2653</v>
      </c>
      <c r="F13" s="19">
        <v>2630</v>
      </c>
      <c r="G13" s="19">
        <v>2598</v>
      </c>
      <c r="H13" s="19">
        <v>2562</v>
      </c>
      <c r="I13" s="19">
        <v>2538</v>
      </c>
      <c r="J13" s="19">
        <v>2563</v>
      </c>
      <c r="K13" s="19">
        <v>2537</v>
      </c>
      <c r="L13" s="154">
        <f t="shared" si="2"/>
        <v>-278</v>
      </c>
    </row>
    <row r="14" spans="1:12" s="15" customFormat="1">
      <c r="A14" s="69" t="s">
        <v>16</v>
      </c>
      <c r="B14" s="21">
        <v>465</v>
      </c>
      <c r="C14" s="21">
        <v>460</v>
      </c>
      <c r="D14" s="21">
        <v>449</v>
      </c>
      <c r="E14" s="21">
        <v>468</v>
      </c>
      <c r="F14" s="21">
        <v>464</v>
      </c>
      <c r="G14" s="21">
        <v>466</v>
      </c>
      <c r="H14" s="21">
        <v>459</v>
      </c>
      <c r="I14" s="21">
        <v>470</v>
      </c>
      <c r="J14" s="21">
        <v>466</v>
      </c>
      <c r="K14" s="21">
        <v>471</v>
      </c>
      <c r="L14" s="155">
        <f t="shared" si="2"/>
        <v>6</v>
      </c>
    </row>
    <row r="15" spans="1:12" s="15" customFormat="1">
      <c r="A15" s="68" t="s">
        <v>17</v>
      </c>
      <c r="B15" s="19">
        <v>722</v>
      </c>
      <c r="C15" s="19">
        <v>694</v>
      </c>
      <c r="D15" s="19">
        <v>690</v>
      </c>
      <c r="E15" s="19">
        <v>691</v>
      </c>
      <c r="F15" s="19">
        <v>722</v>
      </c>
      <c r="G15" s="19">
        <v>721</v>
      </c>
      <c r="H15" s="19">
        <v>700</v>
      </c>
      <c r="I15" s="19">
        <v>711</v>
      </c>
      <c r="J15" s="19">
        <v>699</v>
      </c>
      <c r="K15" s="19">
        <v>703</v>
      </c>
      <c r="L15" s="154">
        <f t="shared" si="2"/>
        <v>-19</v>
      </c>
    </row>
    <row r="16" spans="1:12" s="15" customFormat="1">
      <c r="A16" s="69" t="s">
        <v>18</v>
      </c>
      <c r="B16" s="21">
        <v>1870</v>
      </c>
      <c r="C16" s="21">
        <v>1845</v>
      </c>
      <c r="D16" s="21">
        <v>1850</v>
      </c>
      <c r="E16" s="21">
        <v>1839</v>
      </c>
      <c r="F16" s="21">
        <v>1867</v>
      </c>
      <c r="G16" s="21">
        <v>1882</v>
      </c>
      <c r="H16" s="21">
        <v>1854</v>
      </c>
      <c r="I16" s="21">
        <v>1850</v>
      </c>
      <c r="J16" s="21">
        <v>1860</v>
      </c>
      <c r="K16" s="21">
        <v>1847</v>
      </c>
      <c r="L16" s="155">
        <f t="shared" si="2"/>
        <v>-23</v>
      </c>
    </row>
    <row r="17" spans="1:12" s="15" customFormat="1">
      <c r="A17" s="68" t="s">
        <v>19</v>
      </c>
      <c r="B17" s="19">
        <v>2592</v>
      </c>
      <c r="C17" s="19">
        <v>2655</v>
      </c>
      <c r="D17" s="19">
        <v>2645</v>
      </c>
      <c r="E17" s="19">
        <v>2686</v>
      </c>
      <c r="F17" s="19">
        <v>2703</v>
      </c>
      <c r="G17" s="19">
        <v>2736</v>
      </c>
      <c r="H17" s="19">
        <v>2755</v>
      </c>
      <c r="I17" s="19">
        <v>2748</v>
      </c>
      <c r="J17" s="19">
        <v>2776</v>
      </c>
      <c r="K17" s="19">
        <v>2770</v>
      </c>
      <c r="L17" s="154">
        <f t="shared" si="2"/>
        <v>178</v>
      </c>
    </row>
    <row r="18" spans="1:12" s="15" customFormat="1">
      <c r="A18" s="69" t="s">
        <v>20</v>
      </c>
      <c r="B18" s="21">
        <v>226</v>
      </c>
      <c r="C18" s="21">
        <v>227</v>
      </c>
      <c r="D18" s="21">
        <v>223</v>
      </c>
      <c r="E18" s="21">
        <v>220</v>
      </c>
      <c r="F18" s="21">
        <v>211</v>
      </c>
      <c r="G18" s="21">
        <v>213</v>
      </c>
      <c r="H18" s="21">
        <v>206</v>
      </c>
      <c r="I18" s="21">
        <v>202</v>
      </c>
      <c r="J18" s="21">
        <v>209</v>
      </c>
      <c r="K18" s="21">
        <v>207</v>
      </c>
      <c r="L18" s="155">
        <f t="shared" si="2"/>
        <v>-19</v>
      </c>
    </row>
    <row r="19" spans="1:12">
      <c r="A19" s="43" t="s">
        <v>31</v>
      </c>
      <c r="B19" s="19">
        <f>SUM(B20:B25)</f>
        <v>249</v>
      </c>
      <c r="C19" s="19">
        <f t="shared" ref="C19:K19" si="3">SUM(C20:C25)</f>
        <v>243</v>
      </c>
      <c r="D19" s="19">
        <f t="shared" si="3"/>
        <v>241</v>
      </c>
      <c r="E19" s="19">
        <f t="shared" si="3"/>
        <v>241</v>
      </c>
      <c r="F19" s="19">
        <f t="shared" si="3"/>
        <v>253</v>
      </c>
      <c r="G19" s="19">
        <f t="shared" si="3"/>
        <v>246</v>
      </c>
      <c r="H19" s="19">
        <f t="shared" si="3"/>
        <v>249</v>
      </c>
      <c r="I19" s="19">
        <f t="shared" si="3"/>
        <v>248</v>
      </c>
      <c r="J19" s="19">
        <f t="shared" si="3"/>
        <v>252</v>
      </c>
      <c r="K19" s="19">
        <f t="shared" si="3"/>
        <v>250</v>
      </c>
      <c r="L19" s="154">
        <f t="shared" si="2"/>
        <v>1</v>
      </c>
    </row>
    <row r="20" spans="1:12" s="15" customFormat="1">
      <c r="A20" s="69" t="s">
        <v>21</v>
      </c>
      <c r="B20" s="21">
        <v>66</v>
      </c>
      <c r="C20" s="21">
        <v>63</v>
      </c>
      <c r="D20" s="21">
        <v>64</v>
      </c>
      <c r="E20" s="21">
        <v>64</v>
      </c>
      <c r="F20" s="21">
        <v>64</v>
      </c>
      <c r="G20" s="21">
        <v>64</v>
      </c>
      <c r="H20" s="21">
        <v>64</v>
      </c>
      <c r="I20" s="21">
        <v>64</v>
      </c>
      <c r="J20" s="21">
        <v>65</v>
      </c>
      <c r="K20" s="21">
        <v>65</v>
      </c>
      <c r="L20" s="155">
        <f t="shared" si="2"/>
        <v>-1</v>
      </c>
    </row>
    <row r="21" spans="1:12" s="15" customFormat="1">
      <c r="A21" s="68" t="s">
        <v>22</v>
      </c>
      <c r="B21" s="19">
        <v>17</v>
      </c>
      <c r="C21" s="19">
        <v>18</v>
      </c>
      <c r="D21" s="19">
        <v>18</v>
      </c>
      <c r="E21" s="19">
        <v>20</v>
      </c>
      <c r="F21" s="19">
        <v>22</v>
      </c>
      <c r="G21" s="19">
        <v>19</v>
      </c>
      <c r="H21" s="19">
        <v>24</v>
      </c>
      <c r="I21" s="19">
        <v>22</v>
      </c>
      <c r="J21" s="19">
        <v>25</v>
      </c>
      <c r="K21" s="19">
        <v>26</v>
      </c>
      <c r="L21" s="154">
        <f t="shared" si="2"/>
        <v>9</v>
      </c>
    </row>
    <row r="22" spans="1:12" s="15" customFormat="1">
      <c r="A22" s="69" t="s">
        <v>32</v>
      </c>
      <c r="B22" s="21">
        <v>17</v>
      </c>
      <c r="C22" s="21">
        <v>17</v>
      </c>
      <c r="D22" s="21">
        <v>18</v>
      </c>
      <c r="E22" s="21">
        <v>18</v>
      </c>
      <c r="F22" s="21">
        <v>18</v>
      </c>
      <c r="G22" s="21">
        <v>19</v>
      </c>
      <c r="H22" s="21">
        <v>19</v>
      </c>
      <c r="I22" s="21">
        <v>18</v>
      </c>
      <c r="J22" s="21">
        <v>18</v>
      </c>
      <c r="K22" s="21">
        <v>18</v>
      </c>
      <c r="L22" s="155">
        <f t="shared" si="2"/>
        <v>1</v>
      </c>
    </row>
    <row r="23" spans="1:12" s="15" customFormat="1">
      <c r="A23" s="68" t="s">
        <v>23</v>
      </c>
      <c r="B23" s="19">
        <v>33</v>
      </c>
      <c r="C23" s="19">
        <v>34</v>
      </c>
      <c r="D23" s="19">
        <v>35</v>
      </c>
      <c r="E23" s="19">
        <v>36</v>
      </c>
      <c r="F23" s="19">
        <v>44</v>
      </c>
      <c r="G23" s="19">
        <v>38</v>
      </c>
      <c r="H23" s="19">
        <v>38</v>
      </c>
      <c r="I23" s="19">
        <v>38</v>
      </c>
      <c r="J23" s="19">
        <v>38</v>
      </c>
      <c r="K23" s="19">
        <v>36</v>
      </c>
      <c r="L23" s="154">
        <f t="shared" si="2"/>
        <v>3</v>
      </c>
    </row>
    <row r="24" spans="1:12" s="15" customFormat="1">
      <c r="A24" s="69" t="s">
        <v>24</v>
      </c>
      <c r="B24" s="21">
        <v>34</v>
      </c>
      <c r="C24" s="21">
        <v>30</v>
      </c>
      <c r="D24" s="21">
        <v>29</v>
      </c>
      <c r="E24" s="21">
        <v>30</v>
      </c>
      <c r="F24" s="21">
        <v>32</v>
      </c>
      <c r="G24" s="21">
        <v>33</v>
      </c>
      <c r="H24" s="21">
        <v>32</v>
      </c>
      <c r="I24" s="21">
        <v>34</v>
      </c>
      <c r="J24" s="21">
        <v>34</v>
      </c>
      <c r="K24" s="21">
        <v>34</v>
      </c>
      <c r="L24" s="155">
        <f t="shared" si="2"/>
        <v>0</v>
      </c>
    </row>
    <row r="25" spans="1:12" s="15" customFormat="1">
      <c r="A25" s="68" t="s">
        <v>25</v>
      </c>
      <c r="B25" s="19">
        <v>82</v>
      </c>
      <c r="C25" s="19">
        <v>81</v>
      </c>
      <c r="D25" s="19">
        <v>77</v>
      </c>
      <c r="E25" s="19">
        <v>73</v>
      </c>
      <c r="F25" s="19">
        <v>73</v>
      </c>
      <c r="G25" s="19">
        <v>73</v>
      </c>
      <c r="H25" s="19">
        <v>72</v>
      </c>
      <c r="I25" s="19">
        <v>72</v>
      </c>
      <c r="J25" s="19">
        <v>72</v>
      </c>
      <c r="K25" s="19">
        <v>71</v>
      </c>
      <c r="L25" s="154">
        <f t="shared" si="2"/>
        <v>-11</v>
      </c>
    </row>
    <row r="26" spans="1:12">
      <c r="A26" s="53"/>
      <c r="B26" s="337" t="s">
        <v>226</v>
      </c>
      <c r="C26" s="337"/>
      <c r="D26" s="337"/>
      <c r="E26" s="337"/>
      <c r="F26" s="337"/>
      <c r="G26" s="337"/>
      <c r="H26" s="337"/>
      <c r="I26" s="337"/>
      <c r="J26" s="337"/>
      <c r="K26" s="337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99.145749841805525</v>
      </c>
      <c r="D27" s="19">
        <f t="shared" si="4"/>
        <v>100.30584264923012</v>
      </c>
      <c r="E27" s="19">
        <f t="shared" si="4"/>
        <v>98.987555368065813</v>
      </c>
      <c r="F27" s="19">
        <f t="shared" si="4"/>
        <v>99.314490613794561</v>
      </c>
      <c r="G27" s="19">
        <f t="shared" si="4"/>
        <v>99.504323982282216</v>
      </c>
      <c r="H27" s="19">
        <f t="shared" si="4"/>
        <v>98.628981227589122</v>
      </c>
      <c r="I27" s="19">
        <f t="shared" si="4"/>
        <v>98.407508964353511</v>
      </c>
      <c r="J27" s="19">
        <f t="shared" si="4"/>
        <v>99.156296140054835</v>
      </c>
      <c r="K27" s="19">
        <f t="shared" si="4"/>
        <v>98.818814596076777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99.187696306725869</v>
      </c>
      <c r="D28" s="21">
        <f t="shared" si="5"/>
        <v>100.4007364886819</v>
      </c>
      <c r="E28" s="21">
        <f t="shared" si="5"/>
        <v>99.046896999891686</v>
      </c>
      <c r="F28" s="21">
        <f t="shared" si="5"/>
        <v>99.252680602187809</v>
      </c>
      <c r="G28" s="21">
        <f t="shared" si="5"/>
        <v>99.523448499945843</v>
      </c>
      <c r="H28" s="21">
        <f t="shared" si="5"/>
        <v>98.592006931658176</v>
      </c>
      <c r="I28" s="21">
        <f t="shared" si="5"/>
        <v>98.375392613451751</v>
      </c>
      <c r="J28" s="21">
        <f t="shared" si="5"/>
        <v>99.101050579443296</v>
      </c>
      <c r="K28" s="21">
        <f t="shared" si="5"/>
        <v>98.776129102133652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175</v>
      </c>
      <c r="D29" s="19">
        <f t="shared" si="5"/>
        <v>170</v>
      </c>
      <c r="E29" s="19">
        <f t="shared" si="5"/>
        <v>180</v>
      </c>
      <c r="F29" s="19">
        <f t="shared" si="5"/>
        <v>140</v>
      </c>
      <c r="G29" s="19">
        <f t="shared" si="5"/>
        <v>125</v>
      </c>
      <c r="H29" s="19">
        <f t="shared" si="5"/>
        <v>125</v>
      </c>
      <c r="I29" s="19">
        <f t="shared" si="5"/>
        <v>130</v>
      </c>
      <c r="J29" s="19">
        <f t="shared" si="5"/>
        <v>125</v>
      </c>
      <c r="K29" s="19">
        <f t="shared" si="5"/>
        <v>120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100</v>
      </c>
      <c r="D30" s="21">
        <f t="shared" si="5"/>
        <v>158.33333333333334</v>
      </c>
      <c r="E30" s="21">
        <f t="shared" si="5"/>
        <v>155.55555555555554</v>
      </c>
      <c r="F30" s="21">
        <f t="shared" si="5"/>
        <v>111.11111111111111</v>
      </c>
      <c r="G30" s="21">
        <f t="shared" si="5"/>
        <v>113.88888888888889</v>
      </c>
      <c r="H30" s="21">
        <f t="shared" si="5"/>
        <v>105.55555555555556</v>
      </c>
      <c r="I30" s="21">
        <f t="shared" si="5"/>
        <v>105.55555555555556</v>
      </c>
      <c r="J30" s="21">
        <f t="shared" si="5"/>
        <v>91.666666666666671</v>
      </c>
      <c r="K30" s="21">
        <f t="shared" si="5"/>
        <v>97.222222222222229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98.513800424628457</v>
      </c>
      <c r="D31" s="19">
        <f t="shared" si="5"/>
        <v>104.03397027600849</v>
      </c>
      <c r="E31" s="19">
        <f t="shared" si="5"/>
        <v>101.27388535031847</v>
      </c>
      <c r="F31" s="19">
        <f t="shared" si="5"/>
        <v>101.91082802547771</v>
      </c>
      <c r="G31" s="19">
        <f t="shared" si="5"/>
        <v>103.82165605095541</v>
      </c>
      <c r="H31" s="19">
        <f t="shared" si="5"/>
        <v>103.39702760084926</v>
      </c>
      <c r="I31" s="19">
        <f t="shared" si="5"/>
        <v>102.33545647558387</v>
      </c>
      <c r="J31" s="19">
        <f t="shared" si="5"/>
        <v>106.15711252653928</v>
      </c>
      <c r="K31" s="19">
        <f t="shared" si="5"/>
        <v>107.64331210191082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112.5</v>
      </c>
      <c r="D32" s="21">
        <f t="shared" si="5"/>
        <v>118.75</v>
      </c>
      <c r="E32" s="21">
        <f t="shared" si="5"/>
        <v>118.75</v>
      </c>
      <c r="F32" s="21">
        <f t="shared" si="5"/>
        <v>118.75</v>
      </c>
      <c r="G32" s="21">
        <f t="shared" si="5"/>
        <v>112.5</v>
      </c>
      <c r="H32" s="21">
        <f t="shared" si="5"/>
        <v>106.25</v>
      </c>
      <c r="I32" s="21">
        <f t="shared" si="5"/>
        <v>112.5</v>
      </c>
      <c r="J32" s="21">
        <f t="shared" si="5"/>
        <v>118.75</v>
      </c>
      <c r="K32" s="21">
        <f t="shared" si="5"/>
        <v>118.75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96.767317939609242</v>
      </c>
      <c r="D33" s="19">
        <f t="shared" si="5"/>
        <v>99.928952042628779</v>
      </c>
      <c r="E33" s="19">
        <f t="shared" si="5"/>
        <v>94.245115452930733</v>
      </c>
      <c r="F33" s="19">
        <f t="shared" si="5"/>
        <v>93.428063943161632</v>
      </c>
      <c r="G33" s="19">
        <f t="shared" si="5"/>
        <v>92.291296625222031</v>
      </c>
      <c r="H33" s="19">
        <f t="shared" si="5"/>
        <v>91.012433392539961</v>
      </c>
      <c r="I33" s="19">
        <f t="shared" si="5"/>
        <v>90.159857904085257</v>
      </c>
      <c r="J33" s="19">
        <f t="shared" si="5"/>
        <v>91.047957371225579</v>
      </c>
      <c r="K33" s="19">
        <f t="shared" si="5"/>
        <v>90.12433392539964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98.924731182795696</v>
      </c>
      <c r="D34" s="21">
        <f t="shared" si="5"/>
        <v>96.55913978494624</v>
      </c>
      <c r="E34" s="21">
        <f t="shared" si="5"/>
        <v>100.64516129032258</v>
      </c>
      <c r="F34" s="21">
        <f t="shared" si="5"/>
        <v>99.784946236559136</v>
      </c>
      <c r="G34" s="21">
        <f t="shared" si="5"/>
        <v>100.21505376344086</v>
      </c>
      <c r="H34" s="21">
        <f t="shared" si="5"/>
        <v>98.709677419354833</v>
      </c>
      <c r="I34" s="21">
        <f t="shared" si="5"/>
        <v>101.0752688172043</v>
      </c>
      <c r="J34" s="21">
        <f t="shared" si="5"/>
        <v>100.21505376344086</v>
      </c>
      <c r="K34" s="21">
        <f t="shared" si="5"/>
        <v>101.29032258064517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96.121883656509695</v>
      </c>
      <c r="D35" s="19">
        <f t="shared" si="5"/>
        <v>95.56786703601108</v>
      </c>
      <c r="E35" s="19">
        <f t="shared" si="5"/>
        <v>95.70637119113573</v>
      </c>
      <c r="F35" s="19">
        <f t="shared" si="5"/>
        <v>100</v>
      </c>
      <c r="G35" s="19">
        <f t="shared" si="5"/>
        <v>99.86149584487535</v>
      </c>
      <c r="H35" s="19">
        <f t="shared" si="5"/>
        <v>96.952908587257625</v>
      </c>
      <c r="I35" s="19">
        <f t="shared" si="5"/>
        <v>98.476454293628805</v>
      </c>
      <c r="J35" s="19">
        <f t="shared" si="5"/>
        <v>96.81440443213296</v>
      </c>
      <c r="K35" s="19">
        <f t="shared" si="5"/>
        <v>97.368421052631575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98.663101604278069</v>
      </c>
      <c r="D36" s="21">
        <f t="shared" si="5"/>
        <v>98.930481283422466</v>
      </c>
      <c r="E36" s="21">
        <f t="shared" si="5"/>
        <v>98.342245989304814</v>
      </c>
      <c r="F36" s="21">
        <f t="shared" si="5"/>
        <v>99.839572192513373</v>
      </c>
      <c r="G36" s="21">
        <f t="shared" si="5"/>
        <v>100.64171122994652</v>
      </c>
      <c r="H36" s="21">
        <f t="shared" si="5"/>
        <v>99.144385026737964</v>
      </c>
      <c r="I36" s="21">
        <f t="shared" si="5"/>
        <v>98.930481283422466</v>
      </c>
      <c r="J36" s="21">
        <f t="shared" si="5"/>
        <v>99.465240641711233</v>
      </c>
      <c r="K36" s="21">
        <f t="shared" si="5"/>
        <v>98.770053475935825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102.43055555555556</v>
      </c>
      <c r="D37" s="19">
        <f t="shared" si="5"/>
        <v>102.04475308641975</v>
      </c>
      <c r="E37" s="19">
        <f t="shared" si="5"/>
        <v>103.62654320987654</v>
      </c>
      <c r="F37" s="19">
        <f t="shared" si="5"/>
        <v>104.2824074074074</v>
      </c>
      <c r="G37" s="19">
        <f t="shared" si="5"/>
        <v>105.55555555555556</v>
      </c>
      <c r="H37" s="19">
        <f t="shared" si="5"/>
        <v>106.28858024691358</v>
      </c>
      <c r="I37" s="19">
        <f t="shared" si="5"/>
        <v>106.01851851851852</v>
      </c>
      <c r="J37" s="19">
        <f t="shared" si="5"/>
        <v>107.09876543209876</v>
      </c>
      <c r="K37" s="19">
        <f t="shared" si="5"/>
        <v>106.86728395061728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100.4424778761062</v>
      </c>
      <c r="D38" s="21">
        <f t="shared" si="5"/>
        <v>98.672566371681413</v>
      </c>
      <c r="E38" s="21">
        <f t="shared" si="5"/>
        <v>97.345132743362825</v>
      </c>
      <c r="F38" s="21">
        <f t="shared" si="5"/>
        <v>93.362831858407077</v>
      </c>
      <c r="G38" s="21">
        <f t="shared" si="5"/>
        <v>94.247787610619469</v>
      </c>
      <c r="H38" s="21">
        <f t="shared" si="5"/>
        <v>91.150442477876112</v>
      </c>
      <c r="I38" s="21">
        <f t="shared" si="5"/>
        <v>89.380530973451329</v>
      </c>
      <c r="J38" s="21">
        <f t="shared" si="5"/>
        <v>92.477876106194685</v>
      </c>
      <c r="K38" s="21">
        <f t="shared" si="5"/>
        <v>91.592920353982308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97.590361445783131</v>
      </c>
      <c r="D39" s="19">
        <f t="shared" si="5"/>
        <v>96.787148594377513</v>
      </c>
      <c r="E39" s="19">
        <f t="shared" si="5"/>
        <v>96.787148594377513</v>
      </c>
      <c r="F39" s="19">
        <f t="shared" si="5"/>
        <v>101.60642570281125</v>
      </c>
      <c r="G39" s="19">
        <f t="shared" si="5"/>
        <v>98.795180722891573</v>
      </c>
      <c r="H39" s="19">
        <f t="shared" si="5"/>
        <v>100</v>
      </c>
      <c r="I39" s="19">
        <f t="shared" si="5"/>
        <v>99.598393574297191</v>
      </c>
      <c r="J39" s="19">
        <f t="shared" si="5"/>
        <v>101.20481927710843</v>
      </c>
      <c r="K39" s="19">
        <f t="shared" si="5"/>
        <v>100.40160642570281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95.454545454545453</v>
      </c>
      <c r="D40" s="186">
        <f t="shared" si="5"/>
        <v>96.969696969696969</v>
      </c>
      <c r="E40" s="186">
        <f t="shared" si="5"/>
        <v>96.969696969696969</v>
      </c>
      <c r="F40" s="186">
        <f t="shared" si="5"/>
        <v>96.969696969696969</v>
      </c>
      <c r="G40" s="186">
        <f t="shared" si="5"/>
        <v>96.969696969696969</v>
      </c>
      <c r="H40" s="186">
        <f t="shared" si="5"/>
        <v>96.969696969696969</v>
      </c>
      <c r="I40" s="186">
        <f t="shared" si="5"/>
        <v>96.969696969696969</v>
      </c>
      <c r="J40" s="186">
        <f t="shared" si="5"/>
        <v>98.484848484848484</v>
      </c>
      <c r="K40" s="186">
        <f t="shared" si="5"/>
        <v>98.484848484848484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105.88235294117646</v>
      </c>
      <c r="D41" s="19">
        <f t="shared" si="5"/>
        <v>105.88235294117646</v>
      </c>
      <c r="E41" s="19">
        <f t="shared" si="5"/>
        <v>117.64705882352941</v>
      </c>
      <c r="F41" s="19">
        <f t="shared" si="5"/>
        <v>129.41176470588235</v>
      </c>
      <c r="G41" s="19">
        <f t="shared" si="5"/>
        <v>111.76470588235294</v>
      </c>
      <c r="H41" s="19">
        <f t="shared" si="5"/>
        <v>141.1764705882353</v>
      </c>
      <c r="I41" s="19">
        <f t="shared" si="5"/>
        <v>129.41176470588235</v>
      </c>
      <c r="J41" s="19">
        <f t="shared" si="5"/>
        <v>147.05882352941177</v>
      </c>
      <c r="K41" s="19">
        <f t="shared" si="5"/>
        <v>152.94117647058823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100</v>
      </c>
      <c r="D42" s="21">
        <f t="shared" si="5"/>
        <v>105.88235294117646</v>
      </c>
      <c r="E42" s="21">
        <f t="shared" si="5"/>
        <v>105.88235294117646</v>
      </c>
      <c r="F42" s="21">
        <f t="shared" si="5"/>
        <v>105.88235294117646</v>
      </c>
      <c r="G42" s="21">
        <f t="shared" si="5"/>
        <v>111.76470588235294</v>
      </c>
      <c r="H42" s="21">
        <f t="shared" si="5"/>
        <v>111.76470588235294</v>
      </c>
      <c r="I42" s="21">
        <f t="shared" si="5"/>
        <v>105.88235294117646</v>
      </c>
      <c r="J42" s="21">
        <f t="shared" si="5"/>
        <v>105.88235294117646</v>
      </c>
      <c r="K42" s="21">
        <f t="shared" si="5"/>
        <v>105.88235294117646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103.03030303030303</v>
      </c>
      <c r="D43" s="19">
        <f t="shared" si="5"/>
        <v>106.06060606060606</v>
      </c>
      <c r="E43" s="19">
        <f t="shared" si="5"/>
        <v>109.09090909090909</v>
      </c>
      <c r="F43" s="19">
        <f t="shared" si="5"/>
        <v>133.33333333333334</v>
      </c>
      <c r="G43" s="19">
        <f t="shared" si="5"/>
        <v>115.15151515151516</v>
      </c>
      <c r="H43" s="19">
        <f t="shared" si="5"/>
        <v>115.15151515151516</v>
      </c>
      <c r="I43" s="19">
        <f t="shared" si="5"/>
        <v>115.15151515151516</v>
      </c>
      <c r="J43" s="19">
        <f t="shared" si="5"/>
        <v>115.15151515151516</v>
      </c>
      <c r="K43" s="19">
        <f t="shared" si="5"/>
        <v>109.09090909090909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88.235294117647058</v>
      </c>
      <c r="D44" s="21">
        <f t="shared" si="6"/>
        <v>85.294117647058826</v>
      </c>
      <c r="E44" s="21">
        <f t="shared" si="6"/>
        <v>88.235294117647058</v>
      </c>
      <c r="F44" s="21">
        <f t="shared" si="6"/>
        <v>94.117647058823536</v>
      </c>
      <c r="G44" s="21">
        <f t="shared" si="6"/>
        <v>97.058823529411768</v>
      </c>
      <c r="H44" s="21">
        <f t="shared" si="6"/>
        <v>94.117647058823536</v>
      </c>
      <c r="I44" s="21">
        <f t="shared" si="6"/>
        <v>100</v>
      </c>
      <c r="J44" s="21">
        <f t="shared" si="6"/>
        <v>100</v>
      </c>
      <c r="K44" s="21">
        <f t="shared" si="6"/>
        <v>100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98.780487804878049</v>
      </c>
      <c r="D45" s="19">
        <f t="shared" si="6"/>
        <v>93.902439024390247</v>
      </c>
      <c r="E45" s="19">
        <f t="shared" si="6"/>
        <v>89.024390243902445</v>
      </c>
      <c r="F45" s="19">
        <f t="shared" si="6"/>
        <v>89.024390243902445</v>
      </c>
      <c r="G45" s="19">
        <f t="shared" si="6"/>
        <v>89.024390243902445</v>
      </c>
      <c r="H45" s="19">
        <f t="shared" si="6"/>
        <v>87.804878048780495</v>
      </c>
      <c r="I45" s="19">
        <f t="shared" si="6"/>
        <v>87.804878048780495</v>
      </c>
      <c r="J45" s="19">
        <f t="shared" si="6"/>
        <v>87.804878048780495</v>
      </c>
      <c r="K45" s="19">
        <f t="shared" si="6"/>
        <v>86.58536585365853</v>
      </c>
      <c r="L45" s="154" t="s">
        <v>247</v>
      </c>
    </row>
    <row r="46" spans="1:12" s="64" customFormat="1" ht="20" customHeight="1">
      <c r="A46" s="338" t="s">
        <v>245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48" sqref="A48:XFD48"/>
    </sheetView>
  </sheetViews>
  <sheetFormatPr baseColWidth="10" defaultColWidth="10.81640625" defaultRowHeight="14"/>
  <cols>
    <col min="1" max="1" width="24.54296875" style="1" customWidth="1"/>
    <col min="2" max="2" width="15.54296875" style="1" customWidth="1"/>
    <col min="3" max="5" width="18.54296875" style="1" customWidth="1"/>
    <col min="6" max="6" width="15.54296875" style="1" customWidth="1"/>
    <col min="7" max="9" width="18.54296875" style="1" customWidth="1"/>
    <col min="10" max="10" width="15.54296875" style="1" customWidth="1"/>
    <col min="11" max="13" width="18.54296875" style="1" customWidth="1"/>
    <col min="14" max="16384" width="10.81640625" style="1"/>
  </cols>
  <sheetData>
    <row r="1" spans="1:13" s="15" customFormat="1" ht="20.149999999999999" customHeight="1">
      <c r="A1" s="35" t="s">
        <v>0</v>
      </c>
      <c r="F1" s="412"/>
      <c r="G1" s="412"/>
      <c r="H1" s="412"/>
      <c r="I1" s="412"/>
    </row>
    <row r="2" spans="1:13" s="64" customFormat="1" ht="14.5" customHeight="1">
      <c r="A2" s="126"/>
    </row>
    <row r="3" spans="1:13" s="4" customFormat="1" ht="14.5" customHeight="1">
      <c r="A3" s="54" t="s">
        <v>298</v>
      </c>
    </row>
    <row r="4" spans="1:13" s="64" customFormat="1" ht="14.5" customHeight="1">
      <c r="A4" s="127"/>
    </row>
    <row r="5" spans="1:13" s="64" customFormat="1" ht="14.5" customHeight="1">
      <c r="A5" s="409" t="s">
        <v>29</v>
      </c>
      <c r="B5" s="427">
        <v>2011</v>
      </c>
      <c r="C5" s="428"/>
      <c r="D5" s="428"/>
      <c r="E5" s="430"/>
      <c r="F5" s="427">
        <v>2015</v>
      </c>
      <c r="G5" s="428"/>
      <c r="H5" s="428"/>
      <c r="I5" s="430"/>
      <c r="J5" s="427" t="s">
        <v>59</v>
      </c>
      <c r="K5" s="428"/>
      <c r="L5" s="428"/>
      <c r="M5" s="430"/>
    </row>
    <row r="6" spans="1:13" ht="20.149999999999999" customHeight="1">
      <c r="A6" s="386"/>
      <c r="B6" s="342" t="s">
        <v>2</v>
      </c>
      <c r="C6" s="380" t="s">
        <v>51</v>
      </c>
      <c r="D6" s="380"/>
      <c r="E6" s="380"/>
      <c r="F6" s="342" t="s">
        <v>2</v>
      </c>
      <c r="G6" s="380" t="s">
        <v>51</v>
      </c>
      <c r="H6" s="380"/>
      <c r="I6" s="380"/>
      <c r="J6" s="342" t="s">
        <v>2</v>
      </c>
      <c r="K6" s="380" t="s">
        <v>51</v>
      </c>
      <c r="L6" s="380"/>
      <c r="M6" s="380"/>
    </row>
    <row r="7" spans="1:13" ht="52" customHeight="1">
      <c r="A7" s="386"/>
      <c r="B7" s="342"/>
      <c r="C7" s="209" t="s">
        <v>67</v>
      </c>
      <c r="D7" s="209" t="s">
        <v>65</v>
      </c>
      <c r="E7" s="209" t="s">
        <v>66</v>
      </c>
      <c r="F7" s="342"/>
      <c r="G7" s="209" t="s">
        <v>67</v>
      </c>
      <c r="H7" s="209" t="s">
        <v>65</v>
      </c>
      <c r="I7" s="209" t="s">
        <v>66</v>
      </c>
      <c r="J7" s="342"/>
      <c r="K7" s="209" t="s">
        <v>67</v>
      </c>
      <c r="L7" s="209" t="s">
        <v>65</v>
      </c>
      <c r="M7" s="209" t="s">
        <v>66</v>
      </c>
    </row>
    <row r="8" spans="1:13" ht="15" customHeight="1">
      <c r="A8" s="58"/>
      <c r="B8" s="378" t="s">
        <v>5</v>
      </c>
      <c r="C8" s="378"/>
      <c r="D8" s="378"/>
      <c r="E8" s="378"/>
      <c r="F8" s="378" t="s">
        <v>5</v>
      </c>
      <c r="G8" s="378"/>
      <c r="H8" s="378"/>
      <c r="I8" s="378"/>
      <c r="J8" s="378" t="s">
        <v>5</v>
      </c>
      <c r="K8" s="378"/>
      <c r="L8" s="378"/>
      <c r="M8" s="378"/>
    </row>
    <row r="9" spans="1:13">
      <c r="A9" s="7" t="s">
        <v>10</v>
      </c>
      <c r="B9" s="66">
        <f t="shared" ref="B9:I9" si="0">SUM(B11:B20,B22:B27)</f>
        <v>2247</v>
      </c>
      <c r="C9" s="66">
        <f t="shared" si="0"/>
        <v>28</v>
      </c>
      <c r="D9" s="66">
        <f t="shared" si="0"/>
        <v>778</v>
      </c>
      <c r="E9" s="66">
        <f t="shared" si="0"/>
        <v>1441</v>
      </c>
      <c r="F9" s="66">
        <f t="shared" si="0"/>
        <v>2424</v>
      </c>
      <c r="G9" s="66">
        <f t="shared" si="0"/>
        <v>15</v>
      </c>
      <c r="H9" s="66">
        <f t="shared" si="0"/>
        <v>956</v>
      </c>
      <c r="I9" s="66">
        <f t="shared" si="0"/>
        <v>1453</v>
      </c>
      <c r="J9" s="141">
        <f t="shared" ref="J9:J27" si="1">F9-B9</f>
        <v>177</v>
      </c>
      <c r="K9" s="141">
        <f t="shared" ref="K9:M24" si="2">G9-C9</f>
        <v>-13</v>
      </c>
      <c r="L9" s="141">
        <f t="shared" si="2"/>
        <v>178</v>
      </c>
      <c r="M9" s="141">
        <f t="shared" si="2"/>
        <v>12</v>
      </c>
    </row>
    <row r="10" spans="1:13">
      <c r="A10" s="44" t="s">
        <v>30</v>
      </c>
      <c r="B10" s="67">
        <f t="shared" ref="B10:I10" si="3">SUM(B11:B20)</f>
        <v>1553</v>
      </c>
      <c r="C10" s="67">
        <f t="shared" si="3"/>
        <v>25</v>
      </c>
      <c r="D10" s="67">
        <f t="shared" si="3"/>
        <v>544</v>
      </c>
      <c r="E10" s="67">
        <f t="shared" si="3"/>
        <v>984</v>
      </c>
      <c r="F10" s="67">
        <f t="shared" si="3"/>
        <v>1726</v>
      </c>
      <c r="G10" s="67">
        <f t="shared" si="3"/>
        <v>15</v>
      </c>
      <c r="H10" s="67">
        <f t="shared" si="3"/>
        <v>660</v>
      </c>
      <c r="I10" s="67">
        <f t="shared" si="3"/>
        <v>1051</v>
      </c>
      <c r="J10" s="140">
        <f t="shared" si="1"/>
        <v>173</v>
      </c>
      <c r="K10" s="140">
        <f t="shared" si="2"/>
        <v>-10</v>
      </c>
      <c r="L10" s="140">
        <f t="shared" si="2"/>
        <v>116</v>
      </c>
      <c r="M10" s="140">
        <f t="shared" si="2"/>
        <v>67</v>
      </c>
    </row>
    <row r="11" spans="1:13">
      <c r="A11" s="68" t="s">
        <v>11</v>
      </c>
      <c r="B11" s="66">
        <v>94</v>
      </c>
      <c r="C11" s="66">
        <v>0</v>
      </c>
      <c r="D11" s="66">
        <v>43</v>
      </c>
      <c r="E11" s="66">
        <f>B11-C11-D11</f>
        <v>51</v>
      </c>
      <c r="F11" s="66">
        <v>103</v>
      </c>
      <c r="G11" s="66">
        <v>0</v>
      </c>
      <c r="H11" s="66">
        <v>49</v>
      </c>
      <c r="I11" s="66">
        <f t="shared" ref="I11:I20" si="4">F11-G11-H11</f>
        <v>54</v>
      </c>
      <c r="J11" s="141">
        <f t="shared" si="1"/>
        <v>9</v>
      </c>
      <c r="K11" s="141">
        <f t="shared" si="2"/>
        <v>0</v>
      </c>
      <c r="L11" s="141">
        <f t="shared" si="2"/>
        <v>6</v>
      </c>
      <c r="M11" s="141">
        <f t="shared" si="2"/>
        <v>3</v>
      </c>
    </row>
    <row r="12" spans="1:13">
      <c r="A12" s="69" t="s">
        <v>12</v>
      </c>
      <c r="B12" s="67">
        <v>30</v>
      </c>
      <c r="C12" s="67">
        <v>1</v>
      </c>
      <c r="D12" s="67">
        <v>8</v>
      </c>
      <c r="E12" s="67">
        <f t="shared" ref="E12:E20" si="5">B12-C12-D12</f>
        <v>21</v>
      </c>
      <c r="F12" s="67">
        <v>30</v>
      </c>
      <c r="G12" s="67">
        <v>0</v>
      </c>
      <c r="H12" s="67">
        <v>4</v>
      </c>
      <c r="I12" s="67">
        <f t="shared" si="4"/>
        <v>26</v>
      </c>
      <c r="J12" s="140">
        <f t="shared" si="1"/>
        <v>0</v>
      </c>
      <c r="K12" s="140">
        <f t="shared" si="2"/>
        <v>-1</v>
      </c>
      <c r="L12" s="140">
        <f t="shared" si="2"/>
        <v>-4</v>
      </c>
      <c r="M12" s="140">
        <f t="shared" si="2"/>
        <v>5</v>
      </c>
    </row>
    <row r="13" spans="1:13">
      <c r="A13" s="68" t="s">
        <v>13</v>
      </c>
      <c r="B13" s="66">
        <v>187</v>
      </c>
      <c r="C13" s="66">
        <v>20</v>
      </c>
      <c r="D13" s="66">
        <v>39</v>
      </c>
      <c r="E13" s="66">
        <f t="shared" si="5"/>
        <v>128</v>
      </c>
      <c r="F13" s="66">
        <v>207</v>
      </c>
      <c r="G13" s="66">
        <v>14</v>
      </c>
      <c r="H13" s="66">
        <v>34</v>
      </c>
      <c r="I13" s="66">
        <f t="shared" si="4"/>
        <v>159</v>
      </c>
      <c r="J13" s="141">
        <f t="shared" si="1"/>
        <v>20</v>
      </c>
      <c r="K13" s="141">
        <f t="shared" si="2"/>
        <v>-6</v>
      </c>
      <c r="L13" s="141">
        <f t="shared" si="2"/>
        <v>-5</v>
      </c>
      <c r="M13" s="141">
        <f t="shared" si="2"/>
        <v>31</v>
      </c>
    </row>
    <row r="14" spans="1:13">
      <c r="A14" s="69" t="s">
        <v>14</v>
      </c>
      <c r="B14" s="67">
        <v>19</v>
      </c>
      <c r="C14" s="67">
        <v>0</v>
      </c>
      <c r="D14" s="67">
        <v>1</v>
      </c>
      <c r="E14" s="67">
        <f t="shared" si="5"/>
        <v>18</v>
      </c>
      <c r="F14" s="67">
        <v>17</v>
      </c>
      <c r="G14" s="67">
        <v>0</v>
      </c>
      <c r="H14" s="67">
        <v>1</v>
      </c>
      <c r="I14" s="67">
        <f t="shared" si="4"/>
        <v>16</v>
      </c>
      <c r="J14" s="140">
        <f t="shared" si="1"/>
        <v>-2</v>
      </c>
      <c r="K14" s="140">
        <f t="shared" si="2"/>
        <v>0</v>
      </c>
      <c r="L14" s="140">
        <f t="shared" si="2"/>
        <v>0</v>
      </c>
      <c r="M14" s="140">
        <f t="shared" si="2"/>
        <v>-2</v>
      </c>
    </row>
    <row r="15" spans="1:13">
      <c r="A15" s="68" t="s">
        <v>15</v>
      </c>
      <c r="B15" s="66">
        <v>678</v>
      </c>
      <c r="C15" s="66">
        <v>4</v>
      </c>
      <c r="D15" s="66">
        <v>271</v>
      </c>
      <c r="E15" s="66">
        <f t="shared" si="5"/>
        <v>403</v>
      </c>
      <c r="F15" s="66">
        <v>732</v>
      </c>
      <c r="G15" s="66">
        <v>1</v>
      </c>
      <c r="H15" s="66">
        <v>385</v>
      </c>
      <c r="I15" s="66">
        <f t="shared" si="4"/>
        <v>346</v>
      </c>
      <c r="J15" s="141">
        <f t="shared" si="1"/>
        <v>54</v>
      </c>
      <c r="K15" s="141">
        <f t="shared" si="2"/>
        <v>-3</v>
      </c>
      <c r="L15" s="141">
        <f t="shared" si="2"/>
        <v>114</v>
      </c>
      <c r="M15" s="141">
        <f t="shared" si="2"/>
        <v>-57</v>
      </c>
    </row>
    <row r="16" spans="1:13">
      <c r="A16" s="69" t="s">
        <v>16</v>
      </c>
      <c r="B16" s="67">
        <v>65</v>
      </c>
      <c r="C16" s="67">
        <v>0</v>
      </c>
      <c r="D16" s="67">
        <v>32</v>
      </c>
      <c r="E16" s="67">
        <f t="shared" si="5"/>
        <v>33</v>
      </c>
      <c r="F16" s="67">
        <v>89</v>
      </c>
      <c r="G16" s="67">
        <v>0</v>
      </c>
      <c r="H16" s="67">
        <v>39</v>
      </c>
      <c r="I16" s="67">
        <f t="shared" si="4"/>
        <v>50</v>
      </c>
      <c r="J16" s="140">
        <f t="shared" si="1"/>
        <v>24</v>
      </c>
      <c r="K16" s="140">
        <f t="shared" si="2"/>
        <v>0</v>
      </c>
      <c r="L16" s="140">
        <f t="shared" si="2"/>
        <v>7</v>
      </c>
      <c r="M16" s="140">
        <f t="shared" si="2"/>
        <v>17</v>
      </c>
    </row>
    <row r="17" spans="1:13">
      <c r="A17" s="68" t="s">
        <v>17</v>
      </c>
      <c r="B17" s="66">
        <v>5</v>
      </c>
      <c r="C17" s="66">
        <v>0</v>
      </c>
      <c r="D17" s="66">
        <v>0</v>
      </c>
      <c r="E17" s="66">
        <f t="shared" si="5"/>
        <v>5</v>
      </c>
      <c r="F17" s="66">
        <v>5</v>
      </c>
      <c r="G17" s="66">
        <v>0</v>
      </c>
      <c r="H17" s="66">
        <v>1</v>
      </c>
      <c r="I17" s="66">
        <f t="shared" si="4"/>
        <v>4</v>
      </c>
      <c r="J17" s="141">
        <f t="shared" si="1"/>
        <v>0</v>
      </c>
      <c r="K17" s="141">
        <f t="shared" si="2"/>
        <v>0</v>
      </c>
      <c r="L17" s="141">
        <f t="shared" si="2"/>
        <v>1</v>
      </c>
      <c r="M17" s="141">
        <f t="shared" si="2"/>
        <v>-1</v>
      </c>
    </row>
    <row r="18" spans="1:13">
      <c r="A18" s="69" t="s">
        <v>18</v>
      </c>
      <c r="B18" s="67">
        <v>72</v>
      </c>
      <c r="C18" s="67">
        <v>0</v>
      </c>
      <c r="D18" s="67">
        <v>25</v>
      </c>
      <c r="E18" s="67">
        <f t="shared" si="5"/>
        <v>47</v>
      </c>
      <c r="F18" s="67">
        <v>95</v>
      </c>
      <c r="G18" s="67">
        <v>0</v>
      </c>
      <c r="H18" s="67">
        <v>30</v>
      </c>
      <c r="I18" s="67">
        <f t="shared" si="4"/>
        <v>65</v>
      </c>
      <c r="J18" s="140">
        <f t="shared" si="1"/>
        <v>23</v>
      </c>
      <c r="K18" s="140">
        <f t="shared" si="2"/>
        <v>0</v>
      </c>
      <c r="L18" s="140">
        <f t="shared" si="2"/>
        <v>5</v>
      </c>
      <c r="M18" s="140">
        <f t="shared" si="2"/>
        <v>18</v>
      </c>
    </row>
    <row r="19" spans="1:13">
      <c r="A19" s="68" t="s">
        <v>19</v>
      </c>
      <c r="B19" s="66">
        <v>383</v>
      </c>
      <c r="C19" s="66">
        <v>0</v>
      </c>
      <c r="D19" s="66">
        <v>111</v>
      </c>
      <c r="E19" s="66">
        <f t="shared" si="5"/>
        <v>272</v>
      </c>
      <c r="F19" s="66">
        <v>423</v>
      </c>
      <c r="G19" s="66">
        <v>0</v>
      </c>
      <c r="H19" s="66">
        <v>107</v>
      </c>
      <c r="I19" s="66">
        <f t="shared" si="4"/>
        <v>316</v>
      </c>
      <c r="J19" s="141">
        <f t="shared" si="1"/>
        <v>40</v>
      </c>
      <c r="K19" s="141">
        <f t="shared" si="2"/>
        <v>0</v>
      </c>
      <c r="L19" s="141">
        <f t="shared" si="2"/>
        <v>-4</v>
      </c>
      <c r="M19" s="141">
        <f t="shared" si="2"/>
        <v>44</v>
      </c>
    </row>
    <row r="20" spans="1:13">
      <c r="A20" s="69" t="s">
        <v>20</v>
      </c>
      <c r="B20" s="67">
        <v>20</v>
      </c>
      <c r="C20" s="67">
        <v>0</v>
      </c>
      <c r="D20" s="67">
        <v>14</v>
      </c>
      <c r="E20" s="67">
        <f t="shared" si="5"/>
        <v>6</v>
      </c>
      <c r="F20" s="67">
        <v>25</v>
      </c>
      <c r="G20" s="67">
        <v>0</v>
      </c>
      <c r="H20" s="67">
        <v>10</v>
      </c>
      <c r="I20" s="67">
        <f t="shared" si="4"/>
        <v>15</v>
      </c>
      <c r="J20" s="140">
        <f t="shared" si="1"/>
        <v>5</v>
      </c>
      <c r="K20" s="140">
        <f t="shared" si="2"/>
        <v>0</v>
      </c>
      <c r="L20" s="140">
        <f t="shared" si="2"/>
        <v>-4</v>
      </c>
      <c r="M20" s="140">
        <f t="shared" si="2"/>
        <v>9</v>
      </c>
    </row>
    <row r="21" spans="1:13">
      <c r="A21" s="43" t="s">
        <v>31</v>
      </c>
      <c r="B21" s="66">
        <f t="shared" ref="B21:I21" si="6">SUM(B22:B27)</f>
        <v>694</v>
      </c>
      <c r="C21" s="66">
        <f t="shared" si="6"/>
        <v>3</v>
      </c>
      <c r="D21" s="66">
        <f t="shared" si="6"/>
        <v>234</v>
      </c>
      <c r="E21" s="66">
        <f t="shared" si="6"/>
        <v>457</v>
      </c>
      <c r="F21" s="66">
        <f t="shared" si="6"/>
        <v>698</v>
      </c>
      <c r="G21" s="66">
        <f t="shared" si="6"/>
        <v>0</v>
      </c>
      <c r="H21" s="66">
        <f t="shared" si="6"/>
        <v>296</v>
      </c>
      <c r="I21" s="66">
        <f t="shared" si="6"/>
        <v>402</v>
      </c>
      <c r="J21" s="141">
        <f t="shared" si="1"/>
        <v>4</v>
      </c>
      <c r="K21" s="141">
        <f t="shared" si="2"/>
        <v>-3</v>
      </c>
      <c r="L21" s="141">
        <f t="shared" si="2"/>
        <v>62</v>
      </c>
      <c r="M21" s="141">
        <f t="shared" si="2"/>
        <v>-55</v>
      </c>
    </row>
    <row r="22" spans="1:13">
      <c r="A22" s="69" t="s">
        <v>21</v>
      </c>
      <c r="B22" s="67">
        <v>50</v>
      </c>
      <c r="C22" s="67">
        <v>0</v>
      </c>
      <c r="D22" s="67">
        <v>47</v>
      </c>
      <c r="E22" s="67">
        <f t="shared" ref="E22:E27" si="7">B22-C22-D22</f>
        <v>3</v>
      </c>
      <c r="F22" s="67">
        <v>59</v>
      </c>
      <c r="G22" s="67">
        <v>0</v>
      </c>
      <c r="H22" s="67">
        <v>52</v>
      </c>
      <c r="I22" s="67">
        <f t="shared" ref="I22:I27" si="8">F22-G22-H22</f>
        <v>7</v>
      </c>
      <c r="J22" s="140">
        <f t="shared" si="1"/>
        <v>9</v>
      </c>
      <c r="K22" s="140">
        <f t="shared" si="2"/>
        <v>0</v>
      </c>
      <c r="L22" s="140">
        <f t="shared" si="2"/>
        <v>5</v>
      </c>
      <c r="M22" s="140">
        <f t="shared" si="2"/>
        <v>4</v>
      </c>
    </row>
    <row r="23" spans="1:13">
      <c r="A23" s="68" t="s">
        <v>22</v>
      </c>
      <c r="B23" s="66">
        <v>116</v>
      </c>
      <c r="C23" s="66">
        <v>1</v>
      </c>
      <c r="D23" s="66">
        <v>29</v>
      </c>
      <c r="E23" s="66">
        <f t="shared" si="7"/>
        <v>86</v>
      </c>
      <c r="F23" s="66">
        <v>93</v>
      </c>
      <c r="G23" s="66">
        <v>0</v>
      </c>
      <c r="H23" s="66">
        <v>31</v>
      </c>
      <c r="I23" s="66">
        <f t="shared" si="8"/>
        <v>62</v>
      </c>
      <c r="J23" s="141">
        <f t="shared" si="1"/>
        <v>-23</v>
      </c>
      <c r="K23" s="141">
        <f t="shared" si="2"/>
        <v>-1</v>
      </c>
      <c r="L23" s="141">
        <f t="shared" si="2"/>
        <v>2</v>
      </c>
      <c r="M23" s="141">
        <f t="shared" si="2"/>
        <v>-24</v>
      </c>
    </row>
    <row r="24" spans="1:13">
      <c r="A24" s="69" t="s">
        <v>32</v>
      </c>
      <c r="B24" s="67">
        <v>96</v>
      </c>
      <c r="C24" s="67">
        <v>0</v>
      </c>
      <c r="D24" s="67">
        <v>27</v>
      </c>
      <c r="E24" s="67">
        <f t="shared" si="7"/>
        <v>69</v>
      </c>
      <c r="F24" s="67">
        <v>106</v>
      </c>
      <c r="G24" s="67">
        <v>0</v>
      </c>
      <c r="H24" s="67">
        <v>36</v>
      </c>
      <c r="I24" s="67">
        <f t="shared" si="8"/>
        <v>70</v>
      </c>
      <c r="J24" s="140">
        <f t="shared" si="1"/>
        <v>10</v>
      </c>
      <c r="K24" s="140">
        <f t="shared" si="2"/>
        <v>0</v>
      </c>
      <c r="L24" s="140">
        <f t="shared" si="2"/>
        <v>9</v>
      </c>
      <c r="M24" s="140">
        <f t="shared" si="2"/>
        <v>1</v>
      </c>
    </row>
    <row r="25" spans="1:13">
      <c r="A25" s="68" t="s">
        <v>23</v>
      </c>
      <c r="B25" s="66">
        <v>200</v>
      </c>
      <c r="C25" s="66">
        <v>2</v>
      </c>
      <c r="D25" s="66">
        <v>79</v>
      </c>
      <c r="E25" s="66">
        <f t="shared" si="7"/>
        <v>119</v>
      </c>
      <c r="F25" s="66">
        <v>205</v>
      </c>
      <c r="G25" s="66">
        <v>0</v>
      </c>
      <c r="H25" s="66">
        <v>90</v>
      </c>
      <c r="I25" s="66">
        <f t="shared" si="8"/>
        <v>115</v>
      </c>
      <c r="J25" s="141">
        <f t="shared" si="1"/>
        <v>5</v>
      </c>
      <c r="K25" s="141">
        <f t="shared" ref="K25:M27" si="9">G25-C25</f>
        <v>-2</v>
      </c>
      <c r="L25" s="141">
        <f t="shared" si="9"/>
        <v>11</v>
      </c>
      <c r="M25" s="141">
        <f t="shared" si="9"/>
        <v>-4</v>
      </c>
    </row>
    <row r="26" spans="1:13">
      <c r="A26" s="69" t="s">
        <v>24</v>
      </c>
      <c r="B26" s="67">
        <v>80</v>
      </c>
      <c r="C26" s="67">
        <v>0</v>
      </c>
      <c r="D26" s="67">
        <v>14</v>
      </c>
      <c r="E26" s="67">
        <f t="shared" si="7"/>
        <v>66</v>
      </c>
      <c r="F26" s="67">
        <v>75</v>
      </c>
      <c r="G26" s="67">
        <v>0</v>
      </c>
      <c r="H26" s="67">
        <v>18</v>
      </c>
      <c r="I26" s="67">
        <f t="shared" si="8"/>
        <v>57</v>
      </c>
      <c r="J26" s="140">
        <f t="shared" si="1"/>
        <v>-5</v>
      </c>
      <c r="K26" s="140">
        <f t="shared" si="9"/>
        <v>0</v>
      </c>
      <c r="L26" s="140">
        <f t="shared" si="9"/>
        <v>4</v>
      </c>
      <c r="M26" s="140">
        <f t="shared" si="9"/>
        <v>-9</v>
      </c>
    </row>
    <row r="27" spans="1:13">
      <c r="A27" s="68" t="s">
        <v>25</v>
      </c>
      <c r="B27" s="66">
        <v>152</v>
      </c>
      <c r="C27" s="66">
        <v>0</v>
      </c>
      <c r="D27" s="66">
        <v>38</v>
      </c>
      <c r="E27" s="66">
        <f t="shared" si="7"/>
        <v>114</v>
      </c>
      <c r="F27" s="66">
        <v>160</v>
      </c>
      <c r="G27" s="66">
        <v>0</v>
      </c>
      <c r="H27" s="66">
        <v>69</v>
      </c>
      <c r="I27" s="66">
        <f t="shared" si="8"/>
        <v>91</v>
      </c>
      <c r="J27" s="141">
        <f t="shared" si="1"/>
        <v>8</v>
      </c>
      <c r="K27" s="141">
        <f t="shared" si="9"/>
        <v>0</v>
      </c>
      <c r="L27" s="141">
        <f t="shared" si="9"/>
        <v>31</v>
      </c>
      <c r="M27" s="141">
        <f t="shared" si="9"/>
        <v>-23</v>
      </c>
    </row>
    <row r="28" spans="1:13" ht="15" customHeight="1">
      <c r="A28" s="58"/>
      <c r="B28" s="378" t="s">
        <v>121</v>
      </c>
      <c r="C28" s="378"/>
      <c r="D28" s="378"/>
      <c r="E28" s="378"/>
      <c r="F28" s="378" t="s">
        <v>121</v>
      </c>
      <c r="G28" s="378"/>
      <c r="H28" s="378"/>
      <c r="I28" s="378"/>
      <c r="J28" s="378" t="s">
        <v>293</v>
      </c>
      <c r="K28" s="378"/>
      <c r="L28" s="378"/>
      <c r="M28" s="378"/>
    </row>
    <row r="29" spans="1:13">
      <c r="A29" s="7" t="s">
        <v>10</v>
      </c>
      <c r="B29" s="89">
        <f>B9*100/$B9</f>
        <v>100</v>
      </c>
      <c r="C29" s="219">
        <f>C9*100/$B9</f>
        <v>1.2461059190031152</v>
      </c>
      <c r="D29" s="36">
        <f>D9*100/$B9</f>
        <v>34.623943035157986</v>
      </c>
      <c r="E29" s="36">
        <f>E9*100/$B9</f>
        <v>64.129951045838894</v>
      </c>
      <c r="F29" s="89">
        <f>F9*100/$F9</f>
        <v>100</v>
      </c>
      <c r="G29" s="229">
        <f>G9*100/$F9</f>
        <v>0.61881188118811881</v>
      </c>
      <c r="H29" s="219">
        <f>H9*100/$F9</f>
        <v>39.438943894389439</v>
      </c>
      <c r="I29" s="219">
        <f>I9*100/$F9</f>
        <v>59.942244224422446</v>
      </c>
      <c r="J29" s="231">
        <f t="shared" ref="J29:M47" si="10">F29-B29</f>
        <v>0</v>
      </c>
      <c r="K29" s="231">
        <f t="shared" si="10"/>
        <v>-0.62729403781499637</v>
      </c>
      <c r="L29" s="231">
        <f t="shared" si="10"/>
        <v>4.8150008592314535</v>
      </c>
      <c r="M29" s="231">
        <f t="shared" si="10"/>
        <v>-4.1877068214164481</v>
      </c>
    </row>
    <row r="30" spans="1:13">
      <c r="A30" s="44" t="s">
        <v>30</v>
      </c>
      <c r="B30" s="90">
        <f t="shared" ref="B30:E45" si="11">B10*100/$B10</f>
        <v>100</v>
      </c>
      <c r="C30" s="218">
        <f t="shared" si="11"/>
        <v>1.6097875080489374</v>
      </c>
      <c r="D30" s="37">
        <f t="shared" si="11"/>
        <v>35.028976175144884</v>
      </c>
      <c r="E30" s="37">
        <f t="shared" si="11"/>
        <v>63.361236316806185</v>
      </c>
      <c r="F30" s="90">
        <f t="shared" ref="F30:I45" si="12">F10*100/$F10</f>
        <v>100</v>
      </c>
      <c r="G30" s="230">
        <f t="shared" si="12"/>
        <v>0.86906141367323286</v>
      </c>
      <c r="H30" s="37">
        <f t="shared" si="12"/>
        <v>38.238702201622246</v>
      </c>
      <c r="I30" s="37">
        <f t="shared" si="12"/>
        <v>60.892236384704518</v>
      </c>
      <c r="J30" s="232">
        <f t="shared" si="10"/>
        <v>0</v>
      </c>
      <c r="K30" s="232">
        <f t="shared" si="10"/>
        <v>-0.74072609437570458</v>
      </c>
      <c r="L30" s="232">
        <f t="shared" si="10"/>
        <v>3.2097260264773624</v>
      </c>
      <c r="M30" s="232">
        <f t="shared" si="10"/>
        <v>-2.4689999321016671</v>
      </c>
    </row>
    <row r="31" spans="1:13">
      <c r="A31" s="68" t="s">
        <v>11</v>
      </c>
      <c r="B31" s="89">
        <f t="shared" si="11"/>
        <v>100</v>
      </c>
      <c r="C31" s="219">
        <f t="shared" si="11"/>
        <v>0</v>
      </c>
      <c r="D31" s="36">
        <f t="shared" si="11"/>
        <v>45.744680851063826</v>
      </c>
      <c r="E31" s="36">
        <f t="shared" si="11"/>
        <v>54.255319148936174</v>
      </c>
      <c r="F31" s="89">
        <f t="shared" si="12"/>
        <v>100</v>
      </c>
      <c r="G31" s="229">
        <f t="shared" si="12"/>
        <v>0</v>
      </c>
      <c r="H31" s="36">
        <f t="shared" si="12"/>
        <v>47.572815533980581</v>
      </c>
      <c r="I31" s="36">
        <f t="shared" si="12"/>
        <v>52.427184466019419</v>
      </c>
      <c r="J31" s="231">
        <f t="shared" si="10"/>
        <v>0</v>
      </c>
      <c r="K31" s="231">
        <f t="shared" si="10"/>
        <v>0</v>
      </c>
      <c r="L31" s="231">
        <f t="shared" si="10"/>
        <v>1.8281346829167546</v>
      </c>
      <c r="M31" s="231">
        <f t="shared" si="10"/>
        <v>-1.8281346829167546</v>
      </c>
    </row>
    <row r="32" spans="1:13">
      <c r="A32" s="69" t="s">
        <v>12</v>
      </c>
      <c r="B32" s="90">
        <f t="shared" si="11"/>
        <v>100</v>
      </c>
      <c r="C32" s="218">
        <f t="shared" si="11"/>
        <v>3.3333333333333335</v>
      </c>
      <c r="D32" s="37">
        <f t="shared" si="11"/>
        <v>26.666666666666668</v>
      </c>
      <c r="E32" s="37">
        <f t="shared" si="11"/>
        <v>70</v>
      </c>
      <c r="F32" s="90">
        <f t="shared" si="12"/>
        <v>100</v>
      </c>
      <c r="G32" s="230">
        <f t="shared" si="12"/>
        <v>0</v>
      </c>
      <c r="H32" s="37">
        <f t="shared" si="12"/>
        <v>13.333333333333334</v>
      </c>
      <c r="I32" s="37">
        <f t="shared" si="12"/>
        <v>86.666666666666671</v>
      </c>
      <c r="J32" s="232">
        <f t="shared" si="10"/>
        <v>0</v>
      </c>
      <c r="K32" s="232">
        <f t="shared" si="10"/>
        <v>-3.3333333333333335</v>
      </c>
      <c r="L32" s="232">
        <f t="shared" si="10"/>
        <v>-13.333333333333334</v>
      </c>
      <c r="M32" s="232">
        <f t="shared" si="10"/>
        <v>16.666666666666671</v>
      </c>
    </row>
    <row r="33" spans="1:13">
      <c r="A33" s="68" t="s">
        <v>13</v>
      </c>
      <c r="B33" s="89">
        <f t="shared" si="11"/>
        <v>100</v>
      </c>
      <c r="C33" s="219">
        <f t="shared" si="11"/>
        <v>10.695187165775401</v>
      </c>
      <c r="D33" s="36">
        <f t="shared" si="11"/>
        <v>20.855614973262032</v>
      </c>
      <c r="E33" s="36">
        <f t="shared" si="11"/>
        <v>68.44919786096257</v>
      </c>
      <c r="F33" s="89">
        <f t="shared" si="12"/>
        <v>100</v>
      </c>
      <c r="G33" s="229">
        <f t="shared" si="12"/>
        <v>6.7632850241545892</v>
      </c>
      <c r="H33" s="36">
        <f t="shared" si="12"/>
        <v>16.425120772946858</v>
      </c>
      <c r="I33" s="36">
        <f t="shared" si="12"/>
        <v>76.811594202898547</v>
      </c>
      <c r="J33" s="231">
        <f t="shared" si="10"/>
        <v>0</v>
      </c>
      <c r="K33" s="231">
        <f t="shared" si="10"/>
        <v>-3.931902141620812</v>
      </c>
      <c r="L33" s="231">
        <f t="shared" si="10"/>
        <v>-4.4304942003151737</v>
      </c>
      <c r="M33" s="231">
        <f t="shared" si="10"/>
        <v>8.3623963419359768</v>
      </c>
    </row>
    <row r="34" spans="1:13">
      <c r="A34" s="69" t="s">
        <v>14</v>
      </c>
      <c r="B34" s="90">
        <f t="shared" si="11"/>
        <v>100</v>
      </c>
      <c r="C34" s="218">
        <f t="shared" si="11"/>
        <v>0</v>
      </c>
      <c r="D34" s="37">
        <f t="shared" si="11"/>
        <v>5.2631578947368425</v>
      </c>
      <c r="E34" s="37">
        <f t="shared" si="11"/>
        <v>94.736842105263165</v>
      </c>
      <c r="F34" s="90">
        <f t="shared" si="12"/>
        <v>100</v>
      </c>
      <c r="G34" s="230">
        <f t="shared" si="12"/>
        <v>0</v>
      </c>
      <c r="H34" s="37">
        <f t="shared" si="12"/>
        <v>5.882352941176471</v>
      </c>
      <c r="I34" s="37">
        <f t="shared" si="12"/>
        <v>94.117647058823536</v>
      </c>
      <c r="J34" s="232">
        <f t="shared" si="10"/>
        <v>0</v>
      </c>
      <c r="K34" s="232">
        <f t="shared" si="10"/>
        <v>0</v>
      </c>
      <c r="L34" s="232">
        <f t="shared" si="10"/>
        <v>0.61919504643962853</v>
      </c>
      <c r="M34" s="232">
        <f t="shared" si="10"/>
        <v>-0.61919504643962853</v>
      </c>
    </row>
    <row r="35" spans="1:13">
      <c r="A35" s="68" t="s">
        <v>15</v>
      </c>
      <c r="B35" s="89">
        <f t="shared" si="11"/>
        <v>100</v>
      </c>
      <c r="C35" s="219">
        <f t="shared" si="11"/>
        <v>0.58997050147492625</v>
      </c>
      <c r="D35" s="36">
        <f t="shared" si="11"/>
        <v>39.970501474926252</v>
      </c>
      <c r="E35" s="36">
        <f t="shared" si="11"/>
        <v>59.439528023598818</v>
      </c>
      <c r="F35" s="89">
        <f t="shared" si="12"/>
        <v>100</v>
      </c>
      <c r="G35" s="229">
        <f t="shared" si="12"/>
        <v>0.13661202185792351</v>
      </c>
      <c r="H35" s="36">
        <f t="shared" si="12"/>
        <v>52.595628415300546</v>
      </c>
      <c r="I35" s="36">
        <f t="shared" si="12"/>
        <v>47.267759562841533</v>
      </c>
      <c r="J35" s="231">
        <f t="shared" si="10"/>
        <v>0</v>
      </c>
      <c r="K35" s="231">
        <f t="shared" si="10"/>
        <v>-0.45335847961700271</v>
      </c>
      <c r="L35" s="231">
        <f t="shared" si="10"/>
        <v>12.625126940374294</v>
      </c>
      <c r="M35" s="231">
        <f t="shared" si="10"/>
        <v>-12.171768460757285</v>
      </c>
    </row>
    <row r="36" spans="1:13">
      <c r="A36" s="69" t="s">
        <v>16</v>
      </c>
      <c r="B36" s="90">
        <f t="shared" si="11"/>
        <v>100</v>
      </c>
      <c r="C36" s="218">
        <f t="shared" si="11"/>
        <v>0</v>
      </c>
      <c r="D36" s="37">
        <f t="shared" si="11"/>
        <v>49.230769230769234</v>
      </c>
      <c r="E36" s="37">
        <f t="shared" si="11"/>
        <v>50.769230769230766</v>
      </c>
      <c r="F36" s="90">
        <f t="shared" si="12"/>
        <v>100</v>
      </c>
      <c r="G36" s="230">
        <f t="shared" si="12"/>
        <v>0</v>
      </c>
      <c r="H36" s="37">
        <f t="shared" si="12"/>
        <v>43.820224719101127</v>
      </c>
      <c r="I36" s="37">
        <f t="shared" si="12"/>
        <v>56.179775280898873</v>
      </c>
      <c r="J36" s="232">
        <f t="shared" si="10"/>
        <v>0</v>
      </c>
      <c r="K36" s="232">
        <f t="shared" si="10"/>
        <v>0</v>
      </c>
      <c r="L36" s="232">
        <f t="shared" si="10"/>
        <v>-5.4105445116681068</v>
      </c>
      <c r="M36" s="232">
        <f t="shared" si="10"/>
        <v>5.4105445116681068</v>
      </c>
    </row>
    <row r="37" spans="1:13">
      <c r="A37" s="68" t="s">
        <v>17</v>
      </c>
      <c r="B37" s="89">
        <f t="shared" si="11"/>
        <v>100</v>
      </c>
      <c r="C37" s="219">
        <f t="shared" si="11"/>
        <v>0</v>
      </c>
      <c r="D37" s="219">
        <f t="shared" si="11"/>
        <v>0</v>
      </c>
      <c r="E37" s="36">
        <f t="shared" si="11"/>
        <v>100</v>
      </c>
      <c r="F37" s="89">
        <f t="shared" si="12"/>
        <v>100</v>
      </c>
      <c r="G37" s="229">
        <f t="shared" si="12"/>
        <v>0</v>
      </c>
      <c r="H37" s="36">
        <f t="shared" si="12"/>
        <v>20</v>
      </c>
      <c r="I37" s="36">
        <f t="shared" si="12"/>
        <v>80</v>
      </c>
      <c r="J37" s="231">
        <f t="shared" si="10"/>
        <v>0</v>
      </c>
      <c r="K37" s="231">
        <f t="shared" si="10"/>
        <v>0</v>
      </c>
      <c r="L37" s="231">
        <f t="shared" si="10"/>
        <v>20</v>
      </c>
      <c r="M37" s="231">
        <f t="shared" si="10"/>
        <v>-20</v>
      </c>
    </row>
    <row r="38" spans="1:13">
      <c r="A38" s="69" t="s">
        <v>18</v>
      </c>
      <c r="B38" s="90">
        <f t="shared" si="11"/>
        <v>100</v>
      </c>
      <c r="C38" s="218">
        <f t="shared" si="11"/>
        <v>0</v>
      </c>
      <c r="D38" s="37">
        <f t="shared" si="11"/>
        <v>34.722222222222221</v>
      </c>
      <c r="E38" s="37">
        <f t="shared" si="11"/>
        <v>65.277777777777771</v>
      </c>
      <c r="F38" s="90">
        <f t="shared" si="12"/>
        <v>100</v>
      </c>
      <c r="G38" s="230">
        <f t="shared" si="12"/>
        <v>0</v>
      </c>
      <c r="H38" s="37">
        <f t="shared" si="12"/>
        <v>31.578947368421051</v>
      </c>
      <c r="I38" s="37">
        <f t="shared" si="12"/>
        <v>68.421052631578945</v>
      </c>
      <c r="J38" s="232">
        <f t="shared" si="10"/>
        <v>0</v>
      </c>
      <c r="K38" s="232">
        <f t="shared" si="10"/>
        <v>0</v>
      </c>
      <c r="L38" s="232">
        <f t="shared" si="10"/>
        <v>-3.1432748538011701</v>
      </c>
      <c r="M38" s="232">
        <f t="shared" si="10"/>
        <v>3.1432748538011737</v>
      </c>
    </row>
    <row r="39" spans="1:13">
      <c r="A39" s="68" t="s">
        <v>19</v>
      </c>
      <c r="B39" s="89">
        <f t="shared" si="11"/>
        <v>100</v>
      </c>
      <c r="C39" s="219">
        <f t="shared" si="11"/>
        <v>0</v>
      </c>
      <c r="D39" s="36">
        <f t="shared" si="11"/>
        <v>28.981723237597912</v>
      </c>
      <c r="E39" s="36">
        <f t="shared" si="11"/>
        <v>71.018276762402095</v>
      </c>
      <c r="F39" s="89">
        <f t="shared" si="12"/>
        <v>100</v>
      </c>
      <c r="G39" s="229">
        <f t="shared" si="12"/>
        <v>0</v>
      </c>
      <c r="H39" s="36">
        <f t="shared" si="12"/>
        <v>25.295508274231679</v>
      </c>
      <c r="I39" s="36">
        <f t="shared" si="12"/>
        <v>74.704491725768321</v>
      </c>
      <c r="J39" s="231">
        <f t="shared" si="10"/>
        <v>0</v>
      </c>
      <c r="K39" s="231">
        <f t="shared" si="10"/>
        <v>0</v>
      </c>
      <c r="L39" s="231">
        <f t="shared" si="10"/>
        <v>-3.6862149633662327</v>
      </c>
      <c r="M39" s="231">
        <f t="shared" si="10"/>
        <v>3.6862149633662256</v>
      </c>
    </row>
    <row r="40" spans="1:13">
      <c r="A40" s="69" t="s">
        <v>20</v>
      </c>
      <c r="B40" s="90">
        <f t="shared" si="11"/>
        <v>100</v>
      </c>
      <c r="C40" s="218">
        <f t="shared" si="11"/>
        <v>0</v>
      </c>
      <c r="D40" s="37">
        <f t="shared" si="11"/>
        <v>70</v>
      </c>
      <c r="E40" s="37">
        <f t="shared" si="11"/>
        <v>30</v>
      </c>
      <c r="F40" s="90">
        <f t="shared" si="12"/>
        <v>100</v>
      </c>
      <c r="G40" s="230">
        <f t="shared" si="12"/>
        <v>0</v>
      </c>
      <c r="H40" s="37">
        <f t="shared" si="12"/>
        <v>40</v>
      </c>
      <c r="I40" s="37">
        <f t="shared" si="12"/>
        <v>60</v>
      </c>
      <c r="J40" s="233">
        <f t="shared" si="10"/>
        <v>0</v>
      </c>
      <c r="K40" s="233">
        <f t="shared" si="10"/>
        <v>0</v>
      </c>
      <c r="L40" s="233">
        <f t="shared" si="10"/>
        <v>-30</v>
      </c>
      <c r="M40" s="233">
        <f t="shared" si="10"/>
        <v>30</v>
      </c>
    </row>
    <row r="41" spans="1:13">
      <c r="A41" s="43" t="s">
        <v>31</v>
      </c>
      <c r="B41" s="89">
        <f t="shared" si="11"/>
        <v>100</v>
      </c>
      <c r="C41" s="219">
        <f t="shared" si="11"/>
        <v>0.43227665706051871</v>
      </c>
      <c r="D41" s="36">
        <f t="shared" si="11"/>
        <v>33.717579250720462</v>
      </c>
      <c r="E41" s="36">
        <f t="shared" si="11"/>
        <v>65.850144092219026</v>
      </c>
      <c r="F41" s="89">
        <f t="shared" si="12"/>
        <v>100</v>
      </c>
      <c r="G41" s="229">
        <f t="shared" si="12"/>
        <v>0</v>
      </c>
      <c r="H41" s="36">
        <f t="shared" si="12"/>
        <v>42.406876790830943</v>
      </c>
      <c r="I41" s="36">
        <f t="shared" si="12"/>
        <v>57.593123209169057</v>
      </c>
      <c r="J41" s="231">
        <f t="shared" si="10"/>
        <v>0</v>
      </c>
      <c r="K41" s="231">
        <f t="shared" si="10"/>
        <v>-0.43227665706051871</v>
      </c>
      <c r="L41" s="231">
        <f t="shared" si="10"/>
        <v>8.6892975401104806</v>
      </c>
      <c r="M41" s="231">
        <f t="shared" si="10"/>
        <v>-8.2570208830499681</v>
      </c>
    </row>
    <row r="42" spans="1:13">
      <c r="A42" s="69" t="s">
        <v>21</v>
      </c>
      <c r="B42" s="90">
        <f t="shared" si="11"/>
        <v>100</v>
      </c>
      <c r="C42" s="218">
        <f t="shared" si="11"/>
        <v>0</v>
      </c>
      <c r="D42" s="37">
        <f t="shared" si="11"/>
        <v>94</v>
      </c>
      <c r="E42" s="37">
        <f t="shared" si="11"/>
        <v>6</v>
      </c>
      <c r="F42" s="90">
        <f t="shared" si="12"/>
        <v>100</v>
      </c>
      <c r="G42" s="230">
        <f t="shared" si="12"/>
        <v>0</v>
      </c>
      <c r="H42" s="37">
        <f t="shared" si="12"/>
        <v>88.13559322033899</v>
      </c>
      <c r="I42" s="37">
        <f t="shared" si="12"/>
        <v>11.864406779661017</v>
      </c>
      <c r="J42" s="233">
        <f t="shared" si="10"/>
        <v>0</v>
      </c>
      <c r="K42" s="233">
        <f t="shared" si="10"/>
        <v>0</v>
      </c>
      <c r="L42" s="233">
        <f t="shared" si="10"/>
        <v>-5.8644067796610102</v>
      </c>
      <c r="M42" s="233">
        <f t="shared" si="10"/>
        <v>5.8644067796610173</v>
      </c>
    </row>
    <row r="43" spans="1:13">
      <c r="A43" s="68" t="s">
        <v>22</v>
      </c>
      <c r="B43" s="89">
        <f t="shared" si="11"/>
        <v>100</v>
      </c>
      <c r="C43" s="219">
        <f t="shared" si="11"/>
        <v>0.86206896551724133</v>
      </c>
      <c r="D43" s="36">
        <f t="shared" si="11"/>
        <v>25</v>
      </c>
      <c r="E43" s="36">
        <f t="shared" si="11"/>
        <v>74.137931034482762</v>
      </c>
      <c r="F43" s="89">
        <f t="shared" si="12"/>
        <v>100</v>
      </c>
      <c r="G43" s="229">
        <f t="shared" si="12"/>
        <v>0</v>
      </c>
      <c r="H43" s="36">
        <f t="shared" si="12"/>
        <v>33.333333333333336</v>
      </c>
      <c r="I43" s="36">
        <f t="shared" si="12"/>
        <v>66.666666666666671</v>
      </c>
      <c r="J43" s="231">
        <f t="shared" si="10"/>
        <v>0</v>
      </c>
      <c r="K43" s="231">
        <f t="shared" si="10"/>
        <v>-0.86206896551724133</v>
      </c>
      <c r="L43" s="231">
        <f t="shared" si="10"/>
        <v>8.3333333333333357</v>
      </c>
      <c r="M43" s="231">
        <f t="shared" si="10"/>
        <v>-7.4712643678160902</v>
      </c>
    </row>
    <row r="44" spans="1:13">
      <c r="A44" s="69" t="s">
        <v>32</v>
      </c>
      <c r="B44" s="90">
        <f t="shared" si="11"/>
        <v>100</v>
      </c>
      <c r="C44" s="218">
        <f t="shared" si="11"/>
        <v>0</v>
      </c>
      <c r="D44" s="37">
        <f t="shared" si="11"/>
        <v>28.125</v>
      </c>
      <c r="E44" s="37">
        <f t="shared" si="11"/>
        <v>71.875</v>
      </c>
      <c r="F44" s="90">
        <f t="shared" si="12"/>
        <v>100</v>
      </c>
      <c r="G44" s="230">
        <f t="shared" si="12"/>
        <v>0</v>
      </c>
      <c r="H44" s="37">
        <f t="shared" si="12"/>
        <v>33.962264150943398</v>
      </c>
      <c r="I44" s="37">
        <f t="shared" si="12"/>
        <v>66.037735849056602</v>
      </c>
      <c r="J44" s="232">
        <f t="shared" si="10"/>
        <v>0</v>
      </c>
      <c r="K44" s="232">
        <f t="shared" si="10"/>
        <v>0</v>
      </c>
      <c r="L44" s="232">
        <f t="shared" si="10"/>
        <v>5.8372641509433976</v>
      </c>
      <c r="M44" s="232">
        <f t="shared" si="10"/>
        <v>-5.8372641509433976</v>
      </c>
    </row>
    <row r="45" spans="1:13">
      <c r="A45" s="68" t="s">
        <v>23</v>
      </c>
      <c r="B45" s="89">
        <f t="shared" si="11"/>
        <v>100</v>
      </c>
      <c r="C45" s="219">
        <f t="shared" si="11"/>
        <v>1</v>
      </c>
      <c r="D45" s="36">
        <f t="shared" si="11"/>
        <v>39.5</v>
      </c>
      <c r="E45" s="36">
        <f t="shared" si="11"/>
        <v>59.5</v>
      </c>
      <c r="F45" s="89">
        <f t="shared" si="12"/>
        <v>100</v>
      </c>
      <c r="G45" s="229">
        <f t="shared" si="12"/>
        <v>0</v>
      </c>
      <c r="H45" s="36">
        <f t="shared" si="12"/>
        <v>43.902439024390247</v>
      </c>
      <c r="I45" s="36">
        <f t="shared" si="12"/>
        <v>56.097560975609753</v>
      </c>
      <c r="J45" s="231">
        <f t="shared" si="10"/>
        <v>0</v>
      </c>
      <c r="K45" s="231">
        <f t="shared" si="10"/>
        <v>-1</v>
      </c>
      <c r="L45" s="231">
        <f t="shared" si="10"/>
        <v>4.4024390243902474</v>
      </c>
      <c r="M45" s="231">
        <f t="shared" si="10"/>
        <v>-3.4024390243902474</v>
      </c>
    </row>
    <row r="46" spans="1:13">
      <c r="A46" s="69" t="s">
        <v>24</v>
      </c>
      <c r="B46" s="90">
        <f t="shared" ref="B46:E47" si="13">B26*100/$B26</f>
        <v>100</v>
      </c>
      <c r="C46" s="218">
        <f t="shared" si="13"/>
        <v>0</v>
      </c>
      <c r="D46" s="37">
        <f t="shared" si="13"/>
        <v>17.5</v>
      </c>
      <c r="E46" s="37">
        <f t="shared" si="13"/>
        <v>82.5</v>
      </c>
      <c r="F46" s="90">
        <f t="shared" ref="F46:I47" si="14">F26*100/$F26</f>
        <v>100</v>
      </c>
      <c r="G46" s="230">
        <f t="shared" si="14"/>
        <v>0</v>
      </c>
      <c r="H46" s="37">
        <f t="shared" si="14"/>
        <v>24</v>
      </c>
      <c r="I46" s="37">
        <f t="shared" si="14"/>
        <v>76</v>
      </c>
      <c r="J46" s="232">
        <f t="shared" si="10"/>
        <v>0</v>
      </c>
      <c r="K46" s="232">
        <f t="shared" si="10"/>
        <v>0</v>
      </c>
      <c r="L46" s="232">
        <f t="shared" si="10"/>
        <v>6.5</v>
      </c>
      <c r="M46" s="232">
        <f t="shared" si="10"/>
        <v>-6.5</v>
      </c>
    </row>
    <row r="47" spans="1:13">
      <c r="A47" s="68" t="s">
        <v>25</v>
      </c>
      <c r="B47" s="89">
        <f t="shared" si="13"/>
        <v>100</v>
      </c>
      <c r="C47" s="219">
        <f t="shared" si="13"/>
        <v>0</v>
      </c>
      <c r="D47" s="36">
        <f t="shared" si="13"/>
        <v>25</v>
      </c>
      <c r="E47" s="36">
        <f t="shared" si="13"/>
        <v>75</v>
      </c>
      <c r="F47" s="89">
        <f t="shared" si="14"/>
        <v>100</v>
      </c>
      <c r="G47" s="229">
        <f t="shared" si="14"/>
        <v>0</v>
      </c>
      <c r="H47" s="36">
        <f t="shared" si="14"/>
        <v>43.125</v>
      </c>
      <c r="I47" s="36">
        <f t="shared" si="14"/>
        <v>56.875</v>
      </c>
      <c r="J47" s="231">
        <f t="shared" si="10"/>
        <v>0</v>
      </c>
      <c r="K47" s="231">
        <f t="shared" si="10"/>
        <v>0</v>
      </c>
      <c r="L47" s="231">
        <f t="shared" si="10"/>
        <v>18.125</v>
      </c>
      <c r="M47" s="231">
        <f t="shared" si="10"/>
        <v>-18.125</v>
      </c>
    </row>
    <row r="48" spans="1:13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  <row r="49" spans="1:5">
      <c r="A49" s="226"/>
      <c r="B49" s="226"/>
      <c r="C49" s="226"/>
      <c r="D49" s="226"/>
      <c r="E49" s="226"/>
    </row>
  </sheetData>
  <mergeCells count="18">
    <mergeCell ref="A48:M48"/>
    <mergeCell ref="J8:M8"/>
    <mergeCell ref="F28:I28"/>
    <mergeCell ref="J28:M28"/>
    <mergeCell ref="A5:A7"/>
    <mergeCell ref="B5:E5"/>
    <mergeCell ref="F5:I5"/>
    <mergeCell ref="J5:M5"/>
    <mergeCell ref="F6:F7"/>
    <mergeCell ref="G6:I6"/>
    <mergeCell ref="J6:J7"/>
    <mergeCell ref="K6:M6"/>
    <mergeCell ref="F8:I8"/>
    <mergeCell ref="F1:I1"/>
    <mergeCell ref="B6:B7"/>
    <mergeCell ref="C6:E6"/>
    <mergeCell ref="B8:E8"/>
    <mergeCell ref="B28:E28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48" sqref="A48:XFD48"/>
    </sheetView>
  </sheetViews>
  <sheetFormatPr baseColWidth="10" defaultColWidth="10.81640625" defaultRowHeight="14"/>
  <cols>
    <col min="1" max="1" width="24.54296875" style="1" customWidth="1"/>
    <col min="2" max="2" width="15.54296875" style="1" customWidth="1"/>
    <col min="3" max="5" width="18.54296875" style="1" customWidth="1"/>
    <col min="6" max="6" width="15.54296875" style="1" customWidth="1"/>
    <col min="7" max="9" width="18.54296875" style="1" customWidth="1"/>
    <col min="10" max="10" width="15.54296875" style="1" customWidth="1"/>
    <col min="11" max="13" width="18.54296875" style="1" customWidth="1"/>
    <col min="14" max="16384" width="10.81640625" style="1"/>
  </cols>
  <sheetData>
    <row r="1" spans="1:13" s="15" customFormat="1" ht="20.149999999999999" customHeight="1">
      <c r="A1" s="35" t="s">
        <v>0</v>
      </c>
      <c r="F1" s="412"/>
      <c r="G1" s="412"/>
      <c r="H1" s="412"/>
      <c r="I1" s="412"/>
    </row>
    <row r="2" spans="1:13" s="64" customFormat="1" ht="14.5" customHeight="1">
      <c r="A2" s="126"/>
    </row>
    <row r="3" spans="1:13" s="4" customFormat="1" ht="14.5" customHeight="1">
      <c r="A3" s="54" t="s">
        <v>299</v>
      </c>
    </row>
    <row r="4" spans="1:13" s="64" customFormat="1" ht="14.5" customHeight="1">
      <c r="A4" s="127"/>
    </row>
    <row r="5" spans="1:13" s="64" customFormat="1" ht="14.5" customHeight="1">
      <c r="A5" s="409" t="s">
        <v>29</v>
      </c>
      <c r="B5" s="427">
        <v>2011</v>
      </c>
      <c r="C5" s="428"/>
      <c r="D5" s="428"/>
      <c r="E5" s="430"/>
      <c r="F5" s="427">
        <v>2015</v>
      </c>
      <c r="G5" s="428"/>
      <c r="H5" s="428"/>
      <c r="I5" s="430"/>
      <c r="J5" s="427" t="s">
        <v>59</v>
      </c>
      <c r="K5" s="428"/>
      <c r="L5" s="428"/>
      <c r="M5" s="430"/>
    </row>
    <row r="6" spans="1:13" ht="20.149999999999999" customHeight="1">
      <c r="A6" s="386"/>
      <c r="B6" s="342" t="s">
        <v>2</v>
      </c>
      <c r="C6" s="380" t="s">
        <v>51</v>
      </c>
      <c r="D6" s="380"/>
      <c r="E6" s="380"/>
      <c r="F6" s="342" t="s">
        <v>2</v>
      </c>
      <c r="G6" s="380" t="s">
        <v>51</v>
      </c>
      <c r="H6" s="380"/>
      <c r="I6" s="380"/>
      <c r="J6" s="342" t="s">
        <v>2</v>
      </c>
      <c r="K6" s="380" t="s">
        <v>51</v>
      </c>
      <c r="L6" s="380"/>
      <c r="M6" s="380"/>
    </row>
    <row r="7" spans="1:13" ht="52" customHeight="1">
      <c r="A7" s="386"/>
      <c r="B7" s="342"/>
      <c r="C7" s="209" t="s">
        <v>67</v>
      </c>
      <c r="D7" s="209" t="s">
        <v>65</v>
      </c>
      <c r="E7" s="209" t="s">
        <v>66</v>
      </c>
      <c r="F7" s="342"/>
      <c r="G7" s="209" t="s">
        <v>67</v>
      </c>
      <c r="H7" s="209" t="s">
        <v>65</v>
      </c>
      <c r="I7" s="209" t="s">
        <v>66</v>
      </c>
      <c r="J7" s="342"/>
      <c r="K7" s="209" t="s">
        <v>67</v>
      </c>
      <c r="L7" s="209" t="s">
        <v>65</v>
      </c>
      <c r="M7" s="209" t="s">
        <v>66</v>
      </c>
    </row>
    <row r="8" spans="1:13" ht="15" customHeight="1">
      <c r="A8" s="58"/>
      <c r="B8" s="378" t="s">
        <v>5</v>
      </c>
      <c r="C8" s="378"/>
      <c r="D8" s="378"/>
      <c r="E8" s="378"/>
      <c r="F8" s="378" t="s">
        <v>5</v>
      </c>
      <c r="G8" s="378"/>
      <c r="H8" s="378"/>
      <c r="I8" s="378"/>
      <c r="J8" s="378" t="s">
        <v>5</v>
      </c>
      <c r="K8" s="378"/>
      <c r="L8" s="378"/>
      <c r="M8" s="378"/>
    </row>
    <row r="9" spans="1:13">
      <c r="A9" s="7" t="s">
        <v>10</v>
      </c>
      <c r="B9" s="66">
        <f t="shared" ref="B9:I9" si="0">SUM(B11:B20,B22:B27)</f>
        <v>4579</v>
      </c>
      <c r="C9" s="66">
        <f t="shared" si="0"/>
        <v>117</v>
      </c>
      <c r="D9" s="66">
        <f t="shared" si="0"/>
        <v>1743</v>
      </c>
      <c r="E9" s="66">
        <f t="shared" si="0"/>
        <v>2719</v>
      </c>
      <c r="F9" s="66">
        <f t="shared" si="0"/>
        <v>4918</v>
      </c>
      <c r="G9" s="66">
        <f t="shared" si="0"/>
        <v>186</v>
      </c>
      <c r="H9" s="66">
        <f t="shared" si="0"/>
        <v>1874</v>
      </c>
      <c r="I9" s="66">
        <f t="shared" si="0"/>
        <v>2858</v>
      </c>
      <c r="J9" s="141">
        <f t="shared" ref="J9:J27" si="1">F9-B9</f>
        <v>339</v>
      </c>
      <c r="K9" s="141">
        <f t="shared" ref="K9:M24" si="2">G9-C9</f>
        <v>69</v>
      </c>
      <c r="L9" s="141">
        <f t="shared" si="2"/>
        <v>131</v>
      </c>
      <c r="M9" s="141">
        <f t="shared" si="2"/>
        <v>139</v>
      </c>
    </row>
    <row r="10" spans="1:13">
      <c r="A10" s="44" t="s">
        <v>30</v>
      </c>
      <c r="B10" s="67">
        <f t="shared" ref="B10:I10" si="3">SUM(B11:B20)</f>
        <v>2837</v>
      </c>
      <c r="C10" s="67">
        <f t="shared" si="3"/>
        <v>104</v>
      </c>
      <c r="D10" s="67">
        <f t="shared" si="3"/>
        <v>952</v>
      </c>
      <c r="E10" s="67">
        <f t="shared" si="3"/>
        <v>1781</v>
      </c>
      <c r="F10" s="67">
        <f t="shared" si="3"/>
        <v>3063</v>
      </c>
      <c r="G10" s="67">
        <f t="shared" si="3"/>
        <v>172</v>
      </c>
      <c r="H10" s="67">
        <f t="shared" si="3"/>
        <v>991</v>
      </c>
      <c r="I10" s="67">
        <f t="shared" si="3"/>
        <v>1900</v>
      </c>
      <c r="J10" s="140">
        <f t="shared" si="1"/>
        <v>226</v>
      </c>
      <c r="K10" s="140">
        <f t="shared" si="2"/>
        <v>68</v>
      </c>
      <c r="L10" s="140">
        <f t="shared" si="2"/>
        <v>39</v>
      </c>
      <c r="M10" s="140">
        <f t="shared" si="2"/>
        <v>119</v>
      </c>
    </row>
    <row r="11" spans="1:13">
      <c r="A11" s="68" t="s">
        <v>11</v>
      </c>
      <c r="B11" s="66">
        <v>172</v>
      </c>
      <c r="C11" s="66">
        <v>4</v>
      </c>
      <c r="D11" s="66">
        <v>87</v>
      </c>
      <c r="E11" s="66">
        <f>B11-C11-D11</f>
        <v>81</v>
      </c>
      <c r="F11" s="66">
        <v>209</v>
      </c>
      <c r="G11" s="66">
        <v>5</v>
      </c>
      <c r="H11" s="66">
        <v>88</v>
      </c>
      <c r="I11" s="66">
        <f t="shared" ref="I11:I20" si="4">F11-G11-H11</f>
        <v>116</v>
      </c>
      <c r="J11" s="141">
        <f t="shared" si="1"/>
        <v>37</v>
      </c>
      <c r="K11" s="141">
        <f t="shared" si="2"/>
        <v>1</v>
      </c>
      <c r="L11" s="141">
        <f t="shared" si="2"/>
        <v>1</v>
      </c>
      <c r="M11" s="141">
        <f t="shared" si="2"/>
        <v>35</v>
      </c>
    </row>
    <row r="12" spans="1:13">
      <c r="A12" s="69" t="s">
        <v>12</v>
      </c>
      <c r="B12" s="67">
        <v>232</v>
      </c>
      <c r="C12" s="67">
        <v>1</v>
      </c>
      <c r="D12" s="67">
        <v>53</v>
      </c>
      <c r="E12" s="67">
        <f t="shared" ref="E12:E20" si="5">B12-C12-D12</f>
        <v>178</v>
      </c>
      <c r="F12" s="67">
        <v>221</v>
      </c>
      <c r="G12" s="67">
        <v>1</v>
      </c>
      <c r="H12" s="67">
        <v>59</v>
      </c>
      <c r="I12" s="67">
        <f t="shared" si="4"/>
        <v>161</v>
      </c>
      <c r="J12" s="140">
        <f t="shared" si="1"/>
        <v>-11</v>
      </c>
      <c r="K12" s="140">
        <f t="shared" si="2"/>
        <v>0</v>
      </c>
      <c r="L12" s="140">
        <f t="shared" si="2"/>
        <v>6</v>
      </c>
      <c r="M12" s="140">
        <f t="shared" si="2"/>
        <v>-17</v>
      </c>
    </row>
    <row r="13" spans="1:13">
      <c r="A13" s="68" t="s">
        <v>13</v>
      </c>
      <c r="B13" s="66">
        <v>336</v>
      </c>
      <c r="C13" s="66">
        <v>68</v>
      </c>
      <c r="D13" s="66">
        <v>85</v>
      </c>
      <c r="E13" s="66">
        <f t="shared" si="5"/>
        <v>183</v>
      </c>
      <c r="F13" s="66">
        <v>373</v>
      </c>
      <c r="G13" s="66">
        <v>67</v>
      </c>
      <c r="H13" s="66">
        <v>113</v>
      </c>
      <c r="I13" s="66">
        <f t="shared" si="4"/>
        <v>193</v>
      </c>
      <c r="J13" s="141">
        <f t="shared" si="1"/>
        <v>37</v>
      </c>
      <c r="K13" s="141">
        <f t="shared" si="2"/>
        <v>-1</v>
      </c>
      <c r="L13" s="141">
        <f t="shared" si="2"/>
        <v>28</v>
      </c>
      <c r="M13" s="141">
        <f t="shared" si="2"/>
        <v>10</v>
      </c>
    </row>
    <row r="14" spans="1:13">
      <c r="A14" s="69" t="s">
        <v>14</v>
      </c>
      <c r="B14" s="67">
        <v>44</v>
      </c>
      <c r="C14" s="67">
        <v>1</v>
      </c>
      <c r="D14" s="67">
        <v>8</v>
      </c>
      <c r="E14" s="67">
        <f t="shared" si="5"/>
        <v>35</v>
      </c>
      <c r="F14" s="67">
        <v>49</v>
      </c>
      <c r="G14" s="67">
        <v>1</v>
      </c>
      <c r="H14" s="67">
        <v>4</v>
      </c>
      <c r="I14" s="67">
        <f t="shared" si="4"/>
        <v>44</v>
      </c>
      <c r="J14" s="140">
        <f t="shared" si="1"/>
        <v>5</v>
      </c>
      <c r="K14" s="140">
        <f t="shared" si="2"/>
        <v>0</v>
      </c>
      <c r="L14" s="140">
        <f t="shared" si="2"/>
        <v>-4</v>
      </c>
      <c r="M14" s="140">
        <f t="shared" si="2"/>
        <v>9</v>
      </c>
    </row>
    <row r="15" spans="1:13">
      <c r="A15" s="68" t="s">
        <v>15</v>
      </c>
      <c r="B15" s="66">
        <v>1236</v>
      </c>
      <c r="C15" s="66">
        <v>16</v>
      </c>
      <c r="D15" s="66">
        <v>389</v>
      </c>
      <c r="E15" s="66">
        <f t="shared" si="5"/>
        <v>831</v>
      </c>
      <c r="F15" s="66">
        <v>1268</v>
      </c>
      <c r="G15" s="66">
        <v>14</v>
      </c>
      <c r="H15" s="66">
        <v>472</v>
      </c>
      <c r="I15" s="66">
        <f t="shared" si="4"/>
        <v>782</v>
      </c>
      <c r="J15" s="141">
        <f t="shared" si="1"/>
        <v>32</v>
      </c>
      <c r="K15" s="141">
        <f t="shared" si="2"/>
        <v>-2</v>
      </c>
      <c r="L15" s="141">
        <f t="shared" si="2"/>
        <v>83</v>
      </c>
      <c r="M15" s="141">
        <f t="shared" si="2"/>
        <v>-49</v>
      </c>
    </row>
    <row r="16" spans="1:13">
      <c r="A16" s="69" t="s">
        <v>16</v>
      </c>
      <c r="B16" s="67">
        <v>202</v>
      </c>
      <c r="C16" s="67">
        <v>0</v>
      </c>
      <c r="D16" s="67">
        <v>104</v>
      </c>
      <c r="E16" s="67">
        <f t="shared" si="5"/>
        <v>98</v>
      </c>
      <c r="F16" s="67">
        <v>227</v>
      </c>
      <c r="G16" s="67">
        <v>1</v>
      </c>
      <c r="H16" s="67">
        <v>102</v>
      </c>
      <c r="I16" s="67">
        <f t="shared" si="4"/>
        <v>124</v>
      </c>
      <c r="J16" s="140">
        <f t="shared" si="1"/>
        <v>25</v>
      </c>
      <c r="K16" s="140">
        <f t="shared" si="2"/>
        <v>1</v>
      </c>
      <c r="L16" s="140">
        <f t="shared" si="2"/>
        <v>-2</v>
      </c>
      <c r="M16" s="140">
        <f t="shared" si="2"/>
        <v>26</v>
      </c>
    </row>
    <row r="17" spans="1:13">
      <c r="A17" s="68" t="s">
        <v>17</v>
      </c>
      <c r="B17" s="66">
        <v>102</v>
      </c>
      <c r="C17" s="66">
        <v>13</v>
      </c>
      <c r="D17" s="66">
        <v>44</v>
      </c>
      <c r="E17" s="66">
        <f t="shared" si="5"/>
        <v>45</v>
      </c>
      <c r="F17" s="66">
        <v>89</v>
      </c>
      <c r="G17" s="66">
        <v>10</v>
      </c>
      <c r="H17" s="66">
        <v>38</v>
      </c>
      <c r="I17" s="66">
        <f t="shared" si="4"/>
        <v>41</v>
      </c>
      <c r="J17" s="141">
        <f t="shared" si="1"/>
        <v>-13</v>
      </c>
      <c r="K17" s="141">
        <f t="shared" si="2"/>
        <v>-3</v>
      </c>
      <c r="L17" s="141">
        <f t="shared" si="2"/>
        <v>-6</v>
      </c>
      <c r="M17" s="141">
        <f t="shared" si="2"/>
        <v>-4</v>
      </c>
    </row>
    <row r="18" spans="1:13">
      <c r="A18" s="69" t="s">
        <v>18</v>
      </c>
      <c r="B18" s="67">
        <v>249</v>
      </c>
      <c r="C18" s="67">
        <v>0</v>
      </c>
      <c r="D18" s="67">
        <v>87</v>
      </c>
      <c r="E18" s="67">
        <f t="shared" si="5"/>
        <v>162</v>
      </c>
      <c r="F18" s="67">
        <v>287</v>
      </c>
      <c r="G18" s="67">
        <v>72</v>
      </c>
      <c r="H18" s="67">
        <v>0</v>
      </c>
      <c r="I18" s="67">
        <f t="shared" si="4"/>
        <v>215</v>
      </c>
      <c r="J18" s="140">
        <f t="shared" si="1"/>
        <v>38</v>
      </c>
      <c r="K18" s="140">
        <f t="shared" si="2"/>
        <v>72</v>
      </c>
      <c r="L18" s="140">
        <f t="shared" si="2"/>
        <v>-87</v>
      </c>
      <c r="M18" s="140">
        <f t="shared" si="2"/>
        <v>53</v>
      </c>
    </row>
    <row r="19" spans="1:13">
      <c r="A19" s="68" t="s">
        <v>19</v>
      </c>
      <c r="B19" s="66">
        <v>239</v>
      </c>
      <c r="C19" s="66">
        <v>0</v>
      </c>
      <c r="D19" s="66">
        <v>79</v>
      </c>
      <c r="E19" s="66">
        <f t="shared" si="5"/>
        <v>160</v>
      </c>
      <c r="F19" s="66">
        <v>307</v>
      </c>
      <c r="G19" s="66">
        <v>0</v>
      </c>
      <c r="H19" s="66">
        <v>99</v>
      </c>
      <c r="I19" s="66">
        <f t="shared" si="4"/>
        <v>208</v>
      </c>
      <c r="J19" s="141">
        <f t="shared" si="1"/>
        <v>68</v>
      </c>
      <c r="K19" s="141">
        <f t="shared" si="2"/>
        <v>0</v>
      </c>
      <c r="L19" s="141">
        <f t="shared" si="2"/>
        <v>20</v>
      </c>
      <c r="M19" s="141">
        <f t="shared" si="2"/>
        <v>48</v>
      </c>
    </row>
    <row r="20" spans="1:13">
      <c r="A20" s="69" t="s">
        <v>20</v>
      </c>
      <c r="B20" s="67">
        <v>25</v>
      </c>
      <c r="C20" s="67">
        <v>1</v>
      </c>
      <c r="D20" s="67">
        <v>16</v>
      </c>
      <c r="E20" s="67">
        <f t="shared" si="5"/>
        <v>8</v>
      </c>
      <c r="F20" s="67">
        <v>33</v>
      </c>
      <c r="G20" s="67">
        <v>1</v>
      </c>
      <c r="H20" s="67">
        <v>16</v>
      </c>
      <c r="I20" s="67">
        <f t="shared" si="4"/>
        <v>16</v>
      </c>
      <c r="J20" s="140">
        <f t="shared" si="1"/>
        <v>8</v>
      </c>
      <c r="K20" s="140">
        <f t="shared" si="2"/>
        <v>0</v>
      </c>
      <c r="L20" s="140">
        <f t="shared" si="2"/>
        <v>0</v>
      </c>
      <c r="M20" s="140">
        <f t="shared" si="2"/>
        <v>8</v>
      </c>
    </row>
    <row r="21" spans="1:13">
      <c r="A21" s="43" t="s">
        <v>31</v>
      </c>
      <c r="B21" s="66">
        <f t="shared" ref="B21:I21" si="6">SUM(B22:B27)</f>
        <v>1742</v>
      </c>
      <c r="C21" s="66">
        <f t="shared" si="6"/>
        <v>13</v>
      </c>
      <c r="D21" s="66">
        <f t="shared" si="6"/>
        <v>791</v>
      </c>
      <c r="E21" s="66">
        <f t="shared" si="6"/>
        <v>938</v>
      </c>
      <c r="F21" s="66">
        <f t="shared" si="6"/>
        <v>1855</v>
      </c>
      <c r="G21" s="66">
        <f t="shared" si="6"/>
        <v>14</v>
      </c>
      <c r="H21" s="66">
        <f t="shared" si="6"/>
        <v>883</v>
      </c>
      <c r="I21" s="66">
        <f t="shared" si="6"/>
        <v>958</v>
      </c>
      <c r="J21" s="141">
        <f t="shared" si="1"/>
        <v>113</v>
      </c>
      <c r="K21" s="141">
        <f t="shared" si="2"/>
        <v>1</v>
      </c>
      <c r="L21" s="141">
        <f t="shared" si="2"/>
        <v>92</v>
      </c>
      <c r="M21" s="141">
        <f t="shared" si="2"/>
        <v>20</v>
      </c>
    </row>
    <row r="22" spans="1:13">
      <c r="A22" s="69" t="s">
        <v>21</v>
      </c>
      <c r="B22" s="67">
        <v>441</v>
      </c>
      <c r="C22" s="67">
        <v>3</v>
      </c>
      <c r="D22" s="67">
        <v>337</v>
      </c>
      <c r="E22" s="67">
        <f t="shared" ref="E22:E27" si="7">B22-C22-D22</f>
        <v>101</v>
      </c>
      <c r="F22" s="67">
        <v>489</v>
      </c>
      <c r="G22" s="67">
        <v>4</v>
      </c>
      <c r="H22" s="67">
        <v>370</v>
      </c>
      <c r="I22" s="67">
        <f t="shared" ref="I22:I27" si="8">F22-G22-H22</f>
        <v>115</v>
      </c>
      <c r="J22" s="140">
        <f t="shared" si="1"/>
        <v>48</v>
      </c>
      <c r="K22" s="140">
        <f t="shared" si="2"/>
        <v>1</v>
      </c>
      <c r="L22" s="140">
        <f t="shared" si="2"/>
        <v>33</v>
      </c>
      <c r="M22" s="140">
        <f t="shared" si="2"/>
        <v>14</v>
      </c>
    </row>
    <row r="23" spans="1:13">
      <c r="A23" s="68" t="s">
        <v>22</v>
      </c>
      <c r="B23" s="66">
        <v>146</v>
      </c>
      <c r="C23" s="66">
        <v>1</v>
      </c>
      <c r="D23" s="66">
        <v>43</v>
      </c>
      <c r="E23" s="66">
        <f t="shared" si="7"/>
        <v>102</v>
      </c>
      <c r="F23" s="66">
        <v>194</v>
      </c>
      <c r="G23" s="66">
        <v>0</v>
      </c>
      <c r="H23" s="66">
        <v>56</v>
      </c>
      <c r="I23" s="66">
        <f t="shared" si="8"/>
        <v>138</v>
      </c>
      <c r="J23" s="141">
        <f t="shared" si="1"/>
        <v>48</v>
      </c>
      <c r="K23" s="141">
        <f t="shared" si="2"/>
        <v>-1</v>
      </c>
      <c r="L23" s="141">
        <f t="shared" si="2"/>
        <v>13</v>
      </c>
      <c r="M23" s="141">
        <f t="shared" si="2"/>
        <v>36</v>
      </c>
    </row>
    <row r="24" spans="1:13">
      <c r="A24" s="69" t="s">
        <v>32</v>
      </c>
      <c r="B24" s="67">
        <v>247</v>
      </c>
      <c r="C24" s="67">
        <v>1</v>
      </c>
      <c r="D24" s="67">
        <v>72</v>
      </c>
      <c r="E24" s="67">
        <f t="shared" si="7"/>
        <v>174</v>
      </c>
      <c r="F24" s="67">
        <v>259</v>
      </c>
      <c r="G24" s="67">
        <v>1</v>
      </c>
      <c r="H24" s="67">
        <v>77</v>
      </c>
      <c r="I24" s="67">
        <f t="shared" si="8"/>
        <v>181</v>
      </c>
      <c r="J24" s="140">
        <f t="shared" si="1"/>
        <v>12</v>
      </c>
      <c r="K24" s="140">
        <f t="shared" si="2"/>
        <v>0</v>
      </c>
      <c r="L24" s="140">
        <f t="shared" si="2"/>
        <v>5</v>
      </c>
      <c r="M24" s="140">
        <f t="shared" si="2"/>
        <v>7</v>
      </c>
    </row>
    <row r="25" spans="1:13">
      <c r="A25" s="68" t="s">
        <v>23</v>
      </c>
      <c r="B25" s="66">
        <v>472</v>
      </c>
      <c r="C25" s="66">
        <v>7</v>
      </c>
      <c r="D25" s="66">
        <v>213</v>
      </c>
      <c r="E25" s="66">
        <f t="shared" si="7"/>
        <v>252</v>
      </c>
      <c r="F25" s="66">
        <v>494</v>
      </c>
      <c r="G25" s="66">
        <v>7</v>
      </c>
      <c r="H25" s="66">
        <v>235</v>
      </c>
      <c r="I25" s="66">
        <f t="shared" si="8"/>
        <v>252</v>
      </c>
      <c r="J25" s="141">
        <f t="shared" si="1"/>
        <v>22</v>
      </c>
      <c r="K25" s="141">
        <f t="shared" ref="K25:M27" si="9">G25-C25</f>
        <v>0</v>
      </c>
      <c r="L25" s="141">
        <f t="shared" si="9"/>
        <v>22</v>
      </c>
      <c r="M25" s="141">
        <f t="shared" si="9"/>
        <v>0</v>
      </c>
    </row>
    <row r="26" spans="1:13">
      <c r="A26" s="69" t="s">
        <v>24</v>
      </c>
      <c r="B26" s="67">
        <v>220</v>
      </c>
      <c r="C26" s="67">
        <v>1</v>
      </c>
      <c r="D26" s="67">
        <v>68</v>
      </c>
      <c r="E26" s="67">
        <f t="shared" si="7"/>
        <v>151</v>
      </c>
      <c r="F26" s="67">
        <v>211</v>
      </c>
      <c r="G26" s="67">
        <v>2</v>
      </c>
      <c r="H26" s="67">
        <v>74</v>
      </c>
      <c r="I26" s="67">
        <f t="shared" si="8"/>
        <v>135</v>
      </c>
      <c r="J26" s="140">
        <f t="shared" si="1"/>
        <v>-9</v>
      </c>
      <c r="K26" s="140">
        <f t="shared" si="9"/>
        <v>1</v>
      </c>
      <c r="L26" s="140">
        <f t="shared" si="9"/>
        <v>6</v>
      </c>
      <c r="M26" s="140">
        <f t="shared" si="9"/>
        <v>-16</v>
      </c>
    </row>
    <row r="27" spans="1:13">
      <c r="A27" s="68" t="s">
        <v>25</v>
      </c>
      <c r="B27" s="66">
        <v>216</v>
      </c>
      <c r="C27" s="66">
        <v>0</v>
      </c>
      <c r="D27" s="66">
        <v>58</v>
      </c>
      <c r="E27" s="66">
        <f t="shared" si="7"/>
        <v>158</v>
      </c>
      <c r="F27" s="66">
        <v>208</v>
      </c>
      <c r="G27" s="66">
        <v>0</v>
      </c>
      <c r="H27" s="66">
        <v>71</v>
      </c>
      <c r="I27" s="66">
        <f t="shared" si="8"/>
        <v>137</v>
      </c>
      <c r="J27" s="141">
        <f t="shared" si="1"/>
        <v>-8</v>
      </c>
      <c r="K27" s="141">
        <f t="shared" si="9"/>
        <v>0</v>
      </c>
      <c r="L27" s="141">
        <f t="shared" si="9"/>
        <v>13</v>
      </c>
      <c r="M27" s="141">
        <f t="shared" si="9"/>
        <v>-21</v>
      </c>
    </row>
    <row r="28" spans="1:13" ht="15" customHeight="1">
      <c r="A28" s="58"/>
      <c r="B28" s="378" t="s">
        <v>121</v>
      </c>
      <c r="C28" s="378"/>
      <c r="D28" s="378"/>
      <c r="E28" s="378"/>
      <c r="F28" s="378" t="s">
        <v>121</v>
      </c>
      <c r="G28" s="378"/>
      <c r="H28" s="378"/>
      <c r="I28" s="378"/>
      <c r="J28" s="378" t="s">
        <v>293</v>
      </c>
      <c r="K28" s="378"/>
      <c r="L28" s="378"/>
      <c r="M28" s="378"/>
    </row>
    <row r="29" spans="1:13">
      <c r="A29" s="7" t="s">
        <v>10</v>
      </c>
      <c r="B29" s="89">
        <f>B9*100/$B9</f>
        <v>100</v>
      </c>
      <c r="C29" s="219">
        <f>C9*100/$B9</f>
        <v>2.5551430443328238</v>
      </c>
      <c r="D29" s="36">
        <f>D9*100/$B9</f>
        <v>38.065079711727449</v>
      </c>
      <c r="E29" s="36">
        <f>E9*100/$B9</f>
        <v>59.379777243939728</v>
      </c>
      <c r="F29" s="147">
        <f>F9*100/$F9</f>
        <v>100</v>
      </c>
      <c r="G29" s="229">
        <f>G9*100/$F9</f>
        <v>3.7820252135014232</v>
      </c>
      <c r="H29" s="229">
        <f>H9*100/$F9</f>
        <v>38.104920699471329</v>
      </c>
      <c r="I29" s="229">
        <f>I9*100/$F9</f>
        <v>58.113054087027244</v>
      </c>
      <c r="J29" s="231">
        <f t="shared" ref="J29:M47" si="10">F29-B29</f>
        <v>0</v>
      </c>
      <c r="K29" s="231">
        <f t="shared" si="10"/>
        <v>1.2268821691685994</v>
      </c>
      <c r="L29" s="231">
        <f t="shared" si="10"/>
        <v>3.9840987743879452E-2</v>
      </c>
      <c r="M29" s="231">
        <f t="shared" si="10"/>
        <v>-1.2667231569124837</v>
      </c>
    </row>
    <row r="30" spans="1:13">
      <c r="A30" s="44" t="s">
        <v>30</v>
      </c>
      <c r="B30" s="90">
        <f t="shared" ref="B30:E45" si="11">B10*100/$B10</f>
        <v>100</v>
      </c>
      <c r="C30" s="218">
        <f t="shared" si="11"/>
        <v>3.665844201621431</v>
      </c>
      <c r="D30" s="37">
        <f t="shared" si="11"/>
        <v>33.55657384561156</v>
      </c>
      <c r="E30" s="37">
        <f t="shared" si="11"/>
        <v>62.777581952767008</v>
      </c>
      <c r="F30" s="148">
        <f t="shared" ref="F30:I45" si="12">F10*100/$F10</f>
        <v>100</v>
      </c>
      <c r="G30" s="230">
        <f t="shared" si="12"/>
        <v>5.615409729023833</v>
      </c>
      <c r="H30" s="230">
        <f t="shared" si="12"/>
        <v>32.353901403852433</v>
      </c>
      <c r="I30" s="230">
        <f t="shared" si="12"/>
        <v>62.030688867123736</v>
      </c>
      <c r="J30" s="232">
        <f t="shared" si="10"/>
        <v>0</v>
      </c>
      <c r="K30" s="232">
        <f t="shared" si="10"/>
        <v>1.949565527402402</v>
      </c>
      <c r="L30" s="232">
        <f t="shared" si="10"/>
        <v>-1.2026724417591268</v>
      </c>
      <c r="M30" s="232">
        <f t="shared" si="10"/>
        <v>-0.74689308564327206</v>
      </c>
    </row>
    <row r="31" spans="1:13">
      <c r="A31" s="68" t="s">
        <v>11</v>
      </c>
      <c r="B31" s="89">
        <f t="shared" si="11"/>
        <v>100</v>
      </c>
      <c r="C31" s="219">
        <f t="shared" si="11"/>
        <v>2.3255813953488373</v>
      </c>
      <c r="D31" s="36">
        <f t="shared" si="11"/>
        <v>50.581395348837212</v>
      </c>
      <c r="E31" s="36">
        <f t="shared" si="11"/>
        <v>47.093023255813954</v>
      </c>
      <c r="F31" s="147">
        <f t="shared" si="12"/>
        <v>100</v>
      </c>
      <c r="G31" s="229">
        <f t="shared" si="12"/>
        <v>2.3923444976076556</v>
      </c>
      <c r="H31" s="229">
        <f t="shared" si="12"/>
        <v>42.10526315789474</v>
      </c>
      <c r="I31" s="229">
        <f t="shared" si="12"/>
        <v>55.502392344497608</v>
      </c>
      <c r="J31" s="231">
        <f t="shared" si="10"/>
        <v>0</v>
      </c>
      <c r="K31" s="231">
        <f t="shared" si="10"/>
        <v>6.6763102258818208E-2</v>
      </c>
      <c r="L31" s="231">
        <f t="shared" si="10"/>
        <v>-8.4761321909424723</v>
      </c>
      <c r="M31" s="231">
        <f t="shared" si="10"/>
        <v>8.4093690886836541</v>
      </c>
    </row>
    <row r="32" spans="1:13">
      <c r="A32" s="69" t="s">
        <v>12</v>
      </c>
      <c r="B32" s="90">
        <f t="shared" si="11"/>
        <v>100</v>
      </c>
      <c r="C32" s="218">
        <f t="shared" si="11"/>
        <v>0.43103448275862066</v>
      </c>
      <c r="D32" s="37">
        <f t="shared" si="11"/>
        <v>22.844827586206897</v>
      </c>
      <c r="E32" s="37">
        <f t="shared" si="11"/>
        <v>76.724137931034477</v>
      </c>
      <c r="F32" s="148">
        <f t="shared" si="12"/>
        <v>100</v>
      </c>
      <c r="G32" s="230">
        <f t="shared" si="12"/>
        <v>0.45248868778280543</v>
      </c>
      <c r="H32" s="230">
        <f t="shared" si="12"/>
        <v>26.696832579185521</v>
      </c>
      <c r="I32" s="230">
        <f t="shared" si="12"/>
        <v>72.850678733031671</v>
      </c>
      <c r="J32" s="232">
        <f t="shared" si="10"/>
        <v>0</v>
      </c>
      <c r="K32" s="232">
        <f t="shared" si="10"/>
        <v>2.1454205024184769E-2</v>
      </c>
      <c r="L32" s="232">
        <f t="shared" si="10"/>
        <v>3.8520049929786246</v>
      </c>
      <c r="M32" s="232">
        <f t="shared" si="10"/>
        <v>-3.8734591980028057</v>
      </c>
    </row>
    <row r="33" spans="1:13">
      <c r="A33" s="68" t="s">
        <v>13</v>
      </c>
      <c r="B33" s="89">
        <f t="shared" si="11"/>
        <v>100</v>
      </c>
      <c r="C33" s="219">
        <f t="shared" si="11"/>
        <v>20.238095238095237</v>
      </c>
      <c r="D33" s="36">
        <f t="shared" si="11"/>
        <v>25.297619047619047</v>
      </c>
      <c r="E33" s="36">
        <f t="shared" si="11"/>
        <v>54.464285714285715</v>
      </c>
      <c r="F33" s="147">
        <f t="shared" si="12"/>
        <v>100</v>
      </c>
      <c r="G33" s="229">
        <f t="shared" si="12"/>
        <v>17.962466487935657</v>
      </c>
      <c r="H33" s="229">
        <f t="shared" si="12"/>
        <v>30.294906166219839</v>
      </c>
      <c r="I33" s="229">
        <f t="shared" si="12"/>
        <v>51.742627345844504</v>
      </c>
      <c r="J33" s="231">
        <f t="shared" si="10"/>
        <v>0</v>
      </c>
      <c r="K33" s="231">
        <f t="shared" si="10"/>
        <v>-2.27562875015958</v>
      </c>
      <c r="L33" s="231">
        <f t="shared" si="10"/>
        <v>4.9972871186007914</v>
      </c>
      <c r="M33" s="231">
        <f t="shared" si="10"/>
        <v>-2.7216583684412115</v>
      </c>
    </row>
    <row r="34" spans="1:13">
      <c r="A34" s="69" t="s">
        <v>14</v>
      </c>
      <c r="B34" s="90">
        <f t="shared" si="11"/>
        <v>100</v>
      </c>
      <c r="C34" s="218">
        <f t="shared" si="11"/>
        <v>2.2727272727272729</v>
      </c>
      <c r="D34" s="37">
        <f t="shared" si="11"/>
        <v>18.181818181818183</v>
      </c>
      <c r="E34" s="37">
        <f t="shared" si="11"/>
        <v>79.545454545454547</v>
      </c>
      <c r="F34" s="148">
        <f t="shared" si="12"/>
        <v>100</v>
      </c>
      <c r="G34" s="230">
        <f t="shared" si="12"/>
        <v>2.0408163265306123</v>
      </c>
      <c r="H34" s="230">
        <f t="shared" si="12"/>
        <v>8.1632653061224492</v>
      </c>
      <c r="I34" s="230">
        <f t="shared" si="12"/>
        <v>89.795918367346943</v>
      </c>
      <c r="J34" s="232">
        <f t="shared" si="10"/>
        <v>0</v>
      </c>
      <c r="K34" s="232">
        <f t="shared" si="10"/>
        <v>-0.23191094619666064</v>
      </c>
      <c r="L34" s="232">
        <f t="shared" si="10"/>
        <v>-10.018552875695734</v>
      </c>
      <c r="M34" s="232">
        <f t="shared" si="10"/>
        <v>10.250463821892396</v>
      </c>
    </row>
    <row r="35" spans="1:13">
      <c r="A35" s="68" t="s">
        <v>15</v>
      </c>
      <c r="B35" s="89">
        <f t="shared" si="11"/>
        <v>100</v>
      </c>
      <c r="C35" s="219">
        <f t="shared" si="11"/>
        <v>1.2944983818770226</v>
      </c>
      <c r="D35" s="36">
        <f t="shared" si="11"/>
        <v>31.472491909385113</v>
      </c>
      <c r="E35" s="36">
        <f t="shared" si="11"/>
        <v>67.233009708737868</v>
      </c>
      <c r="F35" s="147">
        <f t="shared" si="12"/>
        <v>100</v>
      </c>
      <c r="G35" s="229">
        <f t="shared" si="12"/>
        <v>1.1041009463722398</v>
      </c>
      <c r="H35" s="229">
        <f t="shared" si="12"/>
        <v>37.223974763406943</v>
      </c>
      <c r="I35" s="229">
        <f t="shared" si="12"/>
        <v>61.671924290220822</v>
      </c>
      <c r="J35" s="231">
        <f t="shared" si="10"/>
        <v>0</v>
      </c>
      <c r="K35" s="231">
        <f t="shared" si="10"/>
        <v>-0.19039743550478283</v>
      </c>
      <c r="L35" s="231">
        <f t="shared" si="10"/>
        <v>5.7514828540218303</v>
      </c>
      <c r="M35" s="231">
        <f t="shared" si="10"/>
        <v>-5.5610854185170453</v>
      </c>
    </row>
    <row r="36" spans="1:13">
      <c r="A36" s="69" t="s">
        <v>16</v>
      </c>
      <c r="B36" s="90">
        <f t="shared" si="11"/>
        <v>100</v>
      </c>
      <c r="C36" s="218">
        <f t="shared" si="11"/>
        <v>0</v>
      </c>
      <c r="D36" s="37">
        <f t="shared" si="11"/>
        <v>51.485148514851488</v>
      </c>
      <c r="E36" s="37">
        <f t="shared" si="11"/>
        <v>48.514851485148512</v>
      </c>
      <c r="F36" s="148">
        <f t="shared" si="12"/>
        <v>100</v>
      </c>
      <c r="G36" s="230">
        <f t="shared" si="12"/>
        <v>0.44052863436123346</v>
      </c>
      <c r="H36" s="230">
        <f t="shared" si="12"/>
        <v>44.933920704845818</v>
      </c>
      <c r="I36" s="230">
        <f t="shared" si="12"/>
        <v>54.625550660792953</v>
      </c>
      <c r="J36" s="232">
        <f t="shared" si="10"/>
        <v>0</v>
      </c>
      <c r="K36" s="232">
        <f t="shared" si="10"/>
        <v>0.44052863436123346</v>
      </c>
      <c r="L36" s="232">
        <f t="shared" si="10"/>
        <v>-6.5512278100056704</v>
      </c>
      <c r="M36" s="232">
        <f t="shared" si="10"/>
        <v>6.1106991756444415</v>
      </c>
    </row>
    <row r="37" spans="1:13">
      <c r="A37" s="68" t="s">
        <v>17</v>
      </c>
      <c r="B37" s="89">
        <f t="shared" si="11"/>
        <v>100</v>
      </c>
      <c r="C37" s="219">
        <f t="shared" si="11"/>
        <v>12.745098039215685</v>
      </c>
      <c r="D37" s="36">
        <f t="shared" si="11"/>
        <v>43.137254901960787</v>
      </c>
      <c r="E37" s="36">
        <f t="shared" si="11"/>
        <v>44.117647058823529</v>
      </c>
      <c r="F37" s="147">
        <f t="shared" si="12"/>
        <v>100</v>
      </c>
      <c r="G37" s="229">
        <f t="shared" si="12"/>
        <v>11.235955056179776</v>
      </c>
      <c r="H37" s="229">
        <f t="shared" si="12"/>
        <v>42.696629213483149</v>
      </c>
      <c r="I37" s="229">
        <f t="shared" si="12"/>
        <v>46.067415730337082</v>
      </c>
      <c r="J37" s="231">
        <f t="shared" si="10"/>
        <v>0</v>
      </c>
      <c r="K37" s="231">
        <f t="shared" si="10"/>
        <v>-1.5091429830359093</v>
      </c>
      <c r="L37" s="231">
        <f t="shared" si="10"/>
        <v>-0.44062568847763828</v>
      </c>
      <c r="M37" s="231">
        <f t="shared" si="10"/>
        <v>1.9497686715135529</v>
      </c>
    </row>
    <row r="38" spans="1:13">
      <c r="A38" s="69" t="s">
        <v>18</v>
      </c>
      <c r="B38" s="90">
        <f t="shared" si="11"/>
        <v>100</v>
      </c>
      <c r="C38" s="218">
        <f t="shared" si="11"/>
        <v>0</v>
      </c>
      <c r="D38" s="37">
        <f t="shared" si="11"/>
        <v>34.939759036144579</v>
      </c>
      <c r="E38" s="37">
        <f t="shared" si="11"/>
        <v>65.060240963855421</v>
      </c>
      <c r="F38" s="148">
        <f t="shared" si="12"/>
        <v>100</v>
      </c>
      <c r="G38" s="230">
        <f t="shared" si="12"/>
        <v>25.087108013937282</v>
      </c>
      <c r="H38" s="230">
        <f t="shared" si="12"/>
        <v>0</v>
      </c>
      <c r="I38" s="230">
        <f t="shared" si="12"/>
        <v>74.912891986062718</v>
      </c>
      <c r="J38" s="232">
        <f t="shared" si="10"/>
        <v>0</v>
      </c>
      <c r="K38" s="232">
        <f t="shared" si="10"/>
        <v>25.087108013937282</v>
      </c>
      <c r="L38" s="232">
        <f t="shared" si="10"/>
        <v>-34.939759036144579</v>
      </c>
      <c r="M38" s="232">
        <f t="shared" si="10"/>
        <v>9.8526510222072972</v>
      </c>
    </row>
    <row r="39" spans="1:13">
      <c r="A39" s="68" t="s">
        <v>19</v>
      </c>
      <c r="B39" s="89">
        <f t="shared" si="11"/>
        <v>100</v>
      </c>
      <c r="C39" s="219">
        <f t="shared" si="11"/>
        <v>0</v>
      </c>
      <c r="D39" s="36">
        <f t="shared" si="11"/>
        <v>33.054393305439334</v>
      </c>
      <c r="E39" s="36">
        <f t="shared" si="11"/>
        <v>66.945606694560666</v>
      </c>
      <c r="F39" s="147">
        <f t="shared" si="12"/>
        <v>100</v>
      </c>
      <c r="G39" s="229">
        <f t="shared" si="12"/>
        <v>0</v>
      </c>
      <c r="H39" s="229">
        <f t="shared" si="12"/>
        <v>32.247557003257327</v>
      </c>
      <c r="I39" s="229">
        <f t="shared" si="12"/>
        <v>67.752442996742673</v>
      </c>
      <c r="J39" s="231">
        <f t="shared" si="10"/>
        <v>0</v>
      </c>
      <c r="K39" s="231">
        <f t="shared" si="10"/>
        <v>0</v>
      </c>
      <c r="L39" s="231">
        <f t="shared" si="10"/>
        <v>-0.80683630218200619</v>
      </c>
      <c r="M39" s="231">
        <f t="shared" si="10"/>
        <v>0.80683630218200619</v>
      </c>
    </row>
    <row r="40" spans="1:13">
      <c r="A40" s="69" t="s">
        <v>20</v>
      </c>
      <c r="B40" s="90">
        <f t="shared" si="11"/>
        <v>100</v>
      </c>
      <c r="C40" s="218">
        <f t="shared" si="11"/>
        <v>4</v>
      </c>
      <c r="D40" s="37">
        <f t="shared" si="11"/>
        <v>64</v>
      </c>
      <c r="E40" s="37">
        <f t="shared" si="11"/>
        <v>32</v>
      </c>
      <c r="F40" s="148">
        <f t="shared" si="12"/>
        <v>100</v>
      </c>
      <c r="G40" s="230">
        <f t="shared" si="12"/>
        <v>3.0303030303030303</v>
      </c>
      <c r="H40" s="230">
        <f t="shared" si="12"/>
        <v>48.484848484848484</v>
      </c>
      <c r="I40" s="230">
        <f t="shared" si="12"/>
        <v>48.484848484848484</v>
      </c>
      <c r="J40" s="233">
        <f t="shared" si="10"/>
        <v>0</v>
      </c>
      <c r="K40" s="233">
        <f t="shared" si="10"/>
        <v>-0.96969696969696972</v>
      </c>
      <c r="L40" s="233">
        <f t="shared" si="10"/>
        <v>-15.515151515151516</v>
      </c>
      <c r="M40" s="233">
        <f t="shared" si="10"/>
        <v>16.484848484848484</v>
      </c>
    </row>
    <row r="41" spans="1:13">
      <c r="A41" s="43" t="s">
        <v>31</v>
      </c>
      <c r="B41" s="89">
        <f t="shared" si="11"/>
        <v>100</v>
      </c>
      <c r="C41" s="219">
        <f t="shared" si="11"/>
        <v>0.74626865671641796</v>
      </c>
      <c r="D41" s="36">
        <f t="shared" si="11"/>
        <v>45.407577497129736</v>
      </c>
      <c r="E41" s="36">
        <f t="shared" si="11"/>
        <v>53.846153846153847</v>
      </c>
      <c r="F41" s="147">
        <f t="shared" si="12"/>
        <v>100</v>
      </c>
      <c r="G41" s="229">
        <f t="shared" si="12"/>
        <v>0.75471698113207553</v>
      </c>
      <c r="H41" s="229">
        <f t="shared" si="12"/>
        <v>47.601078167115901</v>
      </c>
      <c r="I41" s="229">
        <f t="shared" si="12"/>
        <v>51.644204851752022</v>
      </c>
      <c r="J41" s="231">
        <f t="shared" si="10"/>
        <v>0</v>
      </c>
      <c r="K41" s="231">
        <f t="shared" si="10"/>
        <v>8.448324415657571E-3</v>
      </c>
      <c r="L41" s="231">
        <f t="shared" si="10"/>
        <v>2.1935006699861646</v>
      </c>
      <c r="M41" s="231">
        <f t="shared" si="10"/>
        <v>-2.2019489944018247</v>
      </c>
    </row>
    <row r="42" spans="1:13">
      <c r="A42" s="69" t="s">
        <v>21</v>
      </c>
      <c r="B42" s="90">
        <f t="shared" si="11"/>
        <v>100</v>
      </c>
      <c r="C42" s="218">
        <f t="shared" si="11"/>
        <v>0.68027210884353739</v>
      </c>
      <c r="D42" s="37">
        <f t="shared" si="11"/>
        <v>76.417233560090708</v>
      </c>
      <c r="E42" s="37">
        <f t="shared" si="11"/>
        <v>22.90249433106576</v>
      </c>
      <c r="F42" s="148">
        <f t="shared" si="12"/>
        <v>100</v>
      </c>
      <c r="G42" s="230">
        <f t="shared" si="12"/>
        <v>0.81799591002044991</v>
      </c>
      <c r="H42" s="230">
        <f t="shared" si="12"/>
        <v>75.664621676891613</v>
      </c>
      <c r="I42" s="230">
        <f t="shared" si="12"/>
        <v>23.517382413087933</v>
      </c>
      <c r="J42" s="233">
        <f t="shared" si="10"/>
        <v>0</v>
      </c>
      <c r="K42" s="233">
        <f t="shared" si="10"/>
        <v>0.13772380117691252</v>
      </c>
      <c r="L42" s="233">
        <f t="shared" si="10"/>
        <v>-0.75261188319909422</v>
      </c>
      <c r="M42" s="233">
        <f t="shared" si="10"/>
        <v>0.61488808202217271</v>
      </c>
    </row>
    <row r="43" spans="1:13">
      <c r="A43" s="68" t="s">
        <v>22</v>
      </c>
      <c r="B43" s="89">
        <f t="shared" si="11"/>
        <v>100</v>
      </c>
      <c r="C43" s="219">
        <f t="shared" si="11"/>
        <v>0.68493150684931503</v>
      </c>
      <c r="D43" s="36">
        <f t="shared" si="11"/>
        <v>29.452054794520549</v>
      </c>
      <c r="E43" s="36">
        <f t="shared" si="11"/>
        <v>69.863013698630141</v>
      </c>
      <c r="F43" s="147">
        <f t="shared" si="12"/>
        <v>100</v>
      </c>
      <c r="G43" s="229">
        <f t="shared" si="12"/>
        <v>0</v>
      </c>
      <c r="H43" s="229">
        <f t="shared" si="12"/>
        <v>28.865979381443299</v>
      </c>
      <c r="I43" s="229">
        <f t="shared" si="12"/>
        <v>71.134020618556704</v>
      </c>
      <c r="J43" s="231">
        <f t="shared" si="10"/>
        <v>0</v>
      </c>
      <c r="K43" s="231">
        <f t="shared" si="10"/>
        <v>-0.68493150684931503</v>
      </c>
      <c r="L43" s="231">
        <f t="shared" si="10"/>
        <v>-0.58607541307724986</v>
      </c>
      <c r="M43" s="231">
        <f t="shared" si="10"/>
        <v>1.2710069199265632</v>
      </c>
    </row>
    <row r="44" spans="1:13">
      <c r="A44" s="69" t="s">
        <v>32</v>
      </c>
      <c r="B44" s="90">
        <f t="shared" si="11"/>
        <v>100</v>
      </c>
      <c r="C44" s="218">
        <f t="shared" si="11"/>
        <v>0.40485829959514169</v>
      </c>
      <c r="D44" s="37">
        <f t="shared" si="11"/>
        <v>29.149797570850204</v>
      </c>
      <c r="E44" s="37">
        <f t="shared" si="11"/>
        <v>70.445344129554655</v>
      </c>
      <c r="F44" s="148">
        <f t="shared" si="12"/>
        <v>100</v>
      </c>
      <c r="G44" s="230">
        <f t="shared" si="12"/>
        <v>0.38610038610038611</v>
      </c>
      <c r="H44" s="230">
        <f t="shared" si="12"/>
        <v>29.72972972972973</v>
      </c>
      <c r="I44" s="230">
        <f t="shared" si="12"/>
        <v>69.884169884169879</v>
      </c>
      <c r="J44" s="232">
        <f t="shared" si="10"/>
        <v>0</v>
      </c>
      <c r="K44" s="232">
        <f t="shared" si="10"/>
        <v>-1.8757913494755585E-2</v>
      </c>
      <c r="L44" s="232">
        <f t="shared" si="10"/>
        <v>0.57993215887952587</v>
      </c>
      <c r="M44" s="232">
        <f t="shared" si="10"/>
        <v>-0.56117424538477678</v>
      </c>
    </row>
    <row r="45" spans="1:13">
      <c r="A45" s="68" t="s">
        <v>23</v>
      </c>
      <c r="B45" s="89">
        <f t="shared" si="11"/>
        <v>100</v>
      </c>
      <c r="C45" s="219">
        <f t="shared" si="11"/>
        <v>1.4830508474576272</v>
      </c>
      <c r="D45" s="36">
        <f t="shared" si="11"/>
        <v>45.127118644067799</v>
      </c>
      <c r="E45" s="36">
        <f t="shared" si="11"/>
        <v>53.389830508474574</v>
      </c>
      <c r="F45" s="147">
        <f t="shared" si="12"/>
        <v>100</v>
      </c>
      <c r="G45" s="229">
        <f t="shared" si="12"/>
        <v>1.417004048582996</v>
      </c>
      <c r="H45" s="229">
        <f t="shared" si="12"/>
        <v>47.570850202429149</v>
      </c>
      <c r="I45" s="229">
        <f t="shared" si="12"/>
        <v>51.012145748987855</v>
      </c>
      <c r="J45" s="231">
        <f t="shared" si="10"/>
        <v>0</v>
      </c>
      <c r="K45" s="231">
        <f t="shared" si="10"/>
        <v>-6.6046798874631163E-2</v>
      </c>
      <c r="L45" s="231">
        <f t="shared" si="10"/>
        <v>2.4437315583613497</v>
      </c>
      <c r="M45" s="231">
        <f t="shared" si="10"/>
        <v>-2.3776847594867192</v>
      </c>
    </row>
    <row r="46" spans="1:13">
      <c r="A46" s="69" t="s">
        <v>24</v>
      </c>
      <c r="B46" s="90">
        <f t="shared" ref="B46:E47" si="13">B26*100/$B26</f>
        <v>100</v>
      </c>
      <c r="C46" s="218">
        <f t="shared" si="13"/>
        <v>0.45454545454545453</v>
      </c>
      <c r="D46" s="37">
        <f t="shared" si="13"/>
        <v>30.90909090909091</v>
      </c>
      <c r="E46" s="37">
        <f t="shared" si="13"/>
        <v>68.63636363636364</v>
      </c>
      <c r="F46" s="148">
        <f t="shared" ref="F46:I47" si="14">F26*100/$F26</f>
        <v>100</v>
      </c>
      <c r="G46" s="230">
        <f t="shared" si="14"/>
        <v>0.94786729857819907</v>
      </c>
      <c r="H46" s="230">
        <f t="shared" si="14"/>
        <v>35.071090047393362</v>
      </c>
      <c r="I46" s="230">
        <f t="shared" si="14"/>
        <v>63.981042654028435</v>
      </c>
      <c r="J46" s="232">
        <f t="shared" si="10"/>
        <v>0</v>
      </c>
      <c r="K46" s="232">
        <f t="shared" si="10"/>
        <v>0.49332184403274454</v>
      </c>
      <c r="L46" s="232">
        <f t="shared" si="10"/>
        <v>4.1619991383024519</v>
      </c>
      <c r="M46" s="232">
        <f t="shared" si="10"/>
        <v>-4.6553209823352049</v>
      </c>
    </row>
    <row r="47" spans="1:13">
      <c r="A47" s="68" t="s">
        <v>25</v>
      </c>
      <c r="B47" s="89">
        <f t="shared" si="13"/>
        <v>100</v>
      </c>
      <c r="C47" s="219">
        <f t="shared" si="13"/>
        <v>0</v>
      </c>
      <c r="D47" s="36">
        <f t="shared" si="13"/>
        <v>26.851851851851851</v>
      </c>
      <c r="E47" s="36">
        <f t="shared" si="13"/>
        <v>73.148148148148152</v>
      </c>
      <c r="F47" s="147">
        <f t="shared" si="14"/>
        <v>100</v>
      </c>
      <c r="G47" s="229">
        <f t="shared" si="14"/>
        <v>0</v>
      </c>
      <c r="H47" s="229">
        <f t="shared" si="14"/>
        <v>34.134615384615387</v>
      </c>
      <c r="I47" s="229">
        <f t="shared" si="14"/>
        <v>65.865384615384613</v>
      </c>
      <c r="J47" s="231">
        <f t="shared" si="10"/>
        <v>0</v>
      </c>
      <c r="K47" s="231">
        <f t="shared" si="10"/>
        <v>0</v>
      </c>
      <c r="L47" s="231">
        <f t="shared" si="10"/>
        <v>7.2827635327635356</v>
      </c>
      <c r="M47" s="231">
        <f t="shared" si="10"/>
        <v>-7.2827635327635392</v>
      </c>
    </row>
    <row r="48" spans="1:13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  <row r="49" spans="1:5">
      <c r="A49" s="227"/>
      <c r="B49" s="227"/>
      <c r="C49" s="227"/>
      <c r="D49" s="227"/>
      <c r="E49" s="227"/>
    </row>
  </sheetData>
  <mergeCells count="18">
    <mergeCell ref="A48:M48"/>
    <mergeCell ref="J8:M8"/>
    <mergeCell ref="F28:I28"/>
    <mergeCell ref="J28:M28"/>
    <mergeCell ref="A5:A7"/>
    <mergeCell ref="B5:E5"/>
    <mergeCell ref="F5:I5"/>
    <mergeCell ref="J5:M5"/>
    <mergeCell ref="F6:F7"/>
    <mergeCell ref="G6:I6"/>
    <mergeCell ref="J6:J7"/>
    <mergeCell ref="K6:M6"/>
    <mergeCell ref="F8:I8"/>
    <mergeCell ref="F1:I1"/>
    <mergeCell ref="B6:B7"/>
    <mergeCell ref="C6:E6"/>
    <mergeCell ref="B8:E8"/>
    <mergeCell ref="B28:E28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48" sqref="A48:XFD48"/>
    </sheetView>
  </sheetViews>
  <sheetFormatPr baseColWidth="10" defaultColWidth="10.81640625" defaultRowHeight="14"/>
  <cols>
    <col min="1" max="1" width="24.54296875" style="1" customWidth="1"/>
    <col min="2" max="2" width="15.54296875" style="1" customWidth="1"/>
    <col min="3" max="5" width="18.54296875" style="1" customWidth="1"/>
    <col min="6" max="6" width="15.54296875" style="1" customWidth="1"/>
    <col min="7" max="9" width="18.54296875" style="1" customWidth="1"/>
    <col min="10" max="10" width="15.54296875" style="1" customWidth="1"/>
    <col min="11" max="13" width="18.54296875" style="1" customWidth="1"/>
    <col min="14" max="16384" width="10.81640625" style="1"/>
  </cols>
  <sheetData>
    <row r="1" spans="1:13" s="15" customFormat="1" ht="20.149999999999999" customHeight="1">
      <c r="A1" s="35" t="s">
        <v>0</v>
      </c>
      <c r="F1" s="412"/>
      <c r="G1" s="412"/>
      <c r="H1" s="412"/>
      <c r="I1" s="412"/>
    </row>
    <row r="2" spans="1:13" s="64" customFormat="1" ht="14.5" customHeight="1">
      <c r="A2" s="126"/>
    </row>
    <row r="3" spans="1:13" s="4" customFormat="1" ht="14.5" customHeight="1">
      <c r="A3" s="54" t="s">
        <v>300</v>
      </c>
    </row>
    <row r="4" spans="1:13" s="64" customFormat="1" ht="14.5" customHeight="1">
      <c r="A4" s="127"/>
    </row>
    <row r="5" spans="1:13" s="64" customFormat="1" ht="14.5" customHeight="1">
      <c r="A5" s="409" t="s">
        <v>29</v>
      </c>
      <c r="B5" s="427">
        <v>2011</v>
      </c>
      <c r="C5" s="428"/>
      <c r="D5" s="428"/>
      <c r="E5" s="430"/>
      <c r="F5" s="427">
        <v>2015</v>
      </c>
      <c r="G5" s="428"/>
      <c r="H5" s="428"/>
      <c r="I5" s="430"/>
      <c r="J5" s="427" t="s">
        <v>59</v>
      </c>
      <c r="K5" s="428"/>
      <c r="L5" s="428"/>
      <c r="M5" s="430"/>
    </row>
    <row r="6" spans="1:13" ht="20.149999999999999" customHeight="1">
      <c r="A6" s="386"/>
      <c r="B6" s="342" t="s">
        <v>2</v>
      </c>
      <c r="C6" s="380" t="s">
        <v>51</v>
      </c>
      <c r="D6" s="380"/>
      <c r="E6" s="380"/>
      <c r="F6" s="342" t="s">
        <v>2</v>
      </c>
      <c r="G6" s="380" t="s">
        <v>51</v>
      </c>
      <c r="H6" s="380"/>
      <c r="I6" s="380"/>
      <c r="J6" s="342" t="s">
        <v>2</v>
      </c>
      <c r="K6" s="380" t="s">
        <v>51</v>
      </c>
      <c r="L6" s="380"/>
      <c r="M6" s="380"/>
    </row>
    <row r="7" spans="1:13" ht="52" customHeight="1">
      <c r="A7" s="386"/>
      <c r="B7" s="342"/>
      <c r="C7" s="209" t="s">
        <v>67</v>
      </c>
      <c r="D7" s="209" t="s">
        <v>65</v>
      </c>
      <c r="E7" s="209" t="s">
        <v>66</v>
      </c>
      <c r="F7" s="342"/>
      <c r="G7" s="209" t="s">
        <v>67</v>
      </c>
      <c r="H7" s="209" t="s">
        <v>65</v>
      </c>
      <c r="I7" s="209" t="s">
        <v>66</v>
      </c>
      <c r="J7" s="342"/>
      <c r="K7" s="209" t="s">
        <v>67</v>
      </c>
      <c r="L7" s="209" t="s">
        <v>65</v>
      </c>
      <c r="M7" s="209" t="s">
        <v>66</v>
      </c>
    </row>
    <row r="8" spans="1:13" ht="15" customHeight="1">
      <c r="A8" s="58"/>
      <c r="B8" s="378" t="s">
        <v>5</v>
      </c>
      <c r="C8" s="378"/>
      <c r="D8" s="378"/>
      <c r="E8" s="378"/>
      <c r="F8" s="378" t="s">
        <v>5</v>
      </c>
      <c r="G8" s="378"/>
      <c r="H8" s="378"/>
      <c r="I8" s="378"/>
      <c r="J8" s="378" t="s">
        <v>5</v>
      </c>
      <c r="K8" s="378"/>
      <c r="L8" s="378"/>
      <c r="M8" s="378"/>
    </row>
    <row r="9" spans="1:13">
      <c r="A9" s="7" t="s">
        <v>10</v>
      </c>
      <c r="B9" s="66">
        <f t="shared" ref="B9:I9" si="0">SUM(B11:B20,B22:B27)</f>
        <v>1302</v>
      </c>
      <c r="C9" s="66">
        <f t="shared" si="0"/>
        <v>12</v>
      </c>
      <c r="D9" s="66">
        <f t="shared" si="0"/>
        <v>470</v>
      </c>
      <c r="E9" s="66">
        <f t="shared" si="0"/>
        <v>820</v>
      </c>
      <c r="F9" s="66">
        <f t="shared" si="0"/>
        <v>1446</v>
      </c>
      <c r="G9" s="66">
        <f t="shared" si="0"/>
        <v>6</v>
      </c>
      <c r="H9" s="66">
        <f t="shared" si="0"/>
        <v>550</v>
      </c>
      <c r="I9" s="66">
        <f t="shared" si="0"/>
        <v>890</v>
      </c>
      <c r="J9" s="141">
        <f t="shared" ref="J9:J27" si="1">F9-B9</f>
        <v>144</v>
      </c>
      <c r="K9" s="141">
        <f t="shared" ref="K9:M24" si="2">G9-C9</f>
        <v>-6</v>
      </c>
      <c r="L9" s="141">
        <f t="shared" si="2"/>
        <v>80</v>
      </c>
      <c r="M9" s="141">
        <f t="shared" si="2"/>
        <v>70</v>
      </c>
    </row>
    <row r="10" spans="1:13">
      <c r="A10" s="44" t="s">
        <v>30</v>
      </c>
      <c r="B10" s="67">
        <f t="shared" ref="B10:I10" si="3">SUM(B11:B20)</f>
        <v>926</v>
      </c>
      <c r="C10" s="67">
        <f t="shared" si="3"/>
        <v>11</v>
      </c>
      <c r="D10" s="67">
        <f t="shared" si="3"/>
        <v>367</v>
      </c>
      <c r="E10" s="67">
        <f t="shared" si="3"/>
        <v>548</v>
      </c>
      <c r="F10" s="67">
        <f t="shared" si="3"/>
        <v>1045</v>
      </c>
      <c r="G10" s="67">
        <f t="shared" si="3"/>
        <v>5</v>
      </c>
      <c r="H10" s="67">
        <f t="shared" si="3"/>
        <v>420</v>
      </c>
      <c r="I10" s="67">
        <f t="shared" si="3"/>
        <v>620</v>
      </c>
      <c r="J10" s="140">
        <f t="shared" si="1"/>
        <v>119</v>
      </c>
      <c r="K10" s="140">
        <f t="shared" si="2"/>
        <v>-6</v>
      </c>
      <c r="L10" s="140">
        <f t="shared" si="2"/>
        <v>53</v>
      </c>
      <c r="M10" s="140">
        <f t="shared" si="2"/>
        <v>72</v>
      </c>
    </row>
    <row r="11" spans="1:13">
      <c r="A11" s="68" t="s">
        <v>11</v>
      </c>
      <c r="B11" s="66">
        <v>77</v>
      </c>
      <c r="C11" s="66">
        <v>0</v>
      </c>
      <c r="D11" s="66">
        <v>44</v>
      </c>
      <c r="E11" s="66">
        <f>B11-C11-D11</f>
        <v>33</v>
      </c>
      <c r="F11" s="66">
        <v>86</v>
      </c>
      <c r="G11" s="66">
        <v>0</v>
      </c>
      <c r="H11" s="66">
        <v>49</v>
      </c>
      <c r="I11" s="66">
        <f t="shared" ref="I11:I20" si="4">F11-G11-H11</f>
        <v>37</v>
      </c>
      <c r="J11" s="141">
        <f t="shared" si="1"/>
        <v>9</v>
      </c>
      <c r="K11" s="141">
        <f t="shared" si="2"/>
        <v>0</v>
      </c>
      <c r="L11" s="141">
        <f t="shared" si="2"/>
        <v>5</v>
      </c>
      <c r="M11" s="141">
        <f t="shared" si="2"/>
        <v>4</v>
      </c>
    </row>
    <row r="12" spans="1:13">
      <c r="A12" s="69" t="s">
        <v>12</v>
      </c>
      <c r="B12" s="67">
        <v>39</v>
      </c>
      <c r="C12" s="67">
        <v>0</v>
      </c>
      <c r="D12" s="67">
        <v>18</v>
      </c>
      <c r="E12" s="67">
        <f t="shared" ref="E12:E20" si="5">B12-C12-D12</f>
        <v>21</v>
      </c>
      <c r="F12" s="67">
        <v>34</v>
      </c>
      <c r="G12" s="67">
        <v>0</v>
      </c>
      <c r="H12" s="67">
        <v>21</v>
      </c>
      <c r="I12" s="67">
        <f t="shared" si="4"/>
        <v>13</v>
      </c>
      <c r="J12" s="140">
        <f t="shared" si="1"/>
        <v>-5</v>
      </c>
      <c r="K12" s="140">
        <f t="shared" si="2"/>
        <v>0</v>
      </c>
      <c r="L12" s="140">
        <f t="shared" si="2"/>
        <v>3</v>
      </c>
      <c r="M12" s="140">
        <f t="shared" si="2"/>
        <v>-8</v>
      </c>
    </row>
    <row r="13" spans="1:13">
      <c r="A13" s="68" t="s">
        <v>13</v>
      </c>
      <c r="B13" s="66">
        <v>336</v>
      </c>
      <c r="C13" s="66">
        <v>4</v>
      </c>
      <c r="D13" s="66">
        <v>102</v>
      </c>
      <c r="E13" s="66">
        <f t="shared" si="5"/>
        <v>230</v>
      </c>
      <c r="F13" s="66">
        <v>368</v>
      </c>
      <c r="G13" s="66">
        <v>4</v>
      </c>
      <c r="H13" s="66">
        <v>103</v>
      </c>
      <c r="I13" s="66">
        <f t="shared" si="4"/>
        <v>261</v>
      </c>
      <c r="J13" s="141">
        <f t="shared" si="1"/>
        <v>32</v>
      </c>
      <c r="K13" s="141">
        <f t="shared" si="2"/>
        <v>0</v>
      </c>
      <c r="L13" s="141">
        <f t="shared" si="2"/>
        <v>1</v>
      </c>
      <c r="M13" s="141">
        <f t="shared" si="2"/>
        <v>31</v>
      </c>
    </row>
    <row r="14" spans="1:13">
      <c r="A14" s="69" t="s">
        <v>14</v>
      </c>
      <c r="B14" s="67">
        <v>9</v>
      </c>
      <c r="C14" s="67">
        <v>0</v>
      </c>
      <c r="D14" s="67">
        <v>5</v>
      </c>
      <c r="E14" s="67">
        <f t="shared" si="5"/>
        <v>4</v>
      </c>
      <c r="F14" s="67">
        <v>12</v>
      </c>
      <c r="G14" s="67">
        <v>0</v>
      </c>
      <c r="H14" s="67">
        <v>6</v>
      </c>
      <c r="I14" s="67">
        <f t="shared" si="4"/>
        <v>6</v>
      </c>
      <c r="J14" s="140">
        <f t="shared" si="1"/>
        <v>3</v>
      </c>
      <c r="K14" s="140">
        <f t="shared" si="2"/>
        <v>0</v>
      </c>
      <c r="L14" s="140">
        <f t="shared" si="2"/>
        <v>1</v>
      </c>
      <c r="M14" s="140">
        <f t="shared" si="2"/>
        <v>2</v>
      </c>
    </row>
    <row r="15" spans="1:13">
      <c r="A15" s="68" t="s">
        <v>15</v>
      </c>
      <c r="B15" s="66">
        <v>296</v>
      </c>
      <c r="C15" s="66">
        <v>2</v>
      </c>
      <c r="D15" s="66">
        <v>155</v>
      </c>
      <c r="E15" s="66">
        <f t="shared" si="5"/>
        <v>139</v>
      </c>
      <c r="F15" s="66">
        <v>335</v>
      </c>
      <c r="G15" s="66">
        <v>1</v>
      </c>
      <c r="H15" s="66">
        <v>195</v>
      </c>
      <c r="I15" s="66">
        <f t="shared" si="4"/>
        <v>139</v>
      </c>
      <c r="J15" s="141">
        <f t="shared" si="1"/>
        <v>39</v>
      </c>
      <c r="K15" s="141">
        <f t="shared" si="2"/>
        <v>-1</v>
      </c>
      <c r="L15" s="141">
        <f t="shared" si="2"/>
        <v>40</v>
      </c>
      <c r="M15" s="141">
        <f t="shared" si="2"/>
        <v>0</v>
      </c>
    </row>
    <row r="16" spans="1:13">
      <c r="A16" s="69" t="s">
        <v>16</v>
      </c>
      <c r="B16" s="67">
        <v>26</v>
      </c>
      <c r="C16" s="67">
        <v>0</v>
      </c>
      <c r="D16" s="67">
        <v>19</v>
      </c>
      <c r="E16" s="67">
        <f t="shared" si="5"/>
        <v>7</v>
      </c>
      <c r="F16" s="67">
        <v>29</v>
      </c>
      <c r="G16" s="67">
        <v>0</v>
      </c>
      <c r="H16" s="67">
        <v>17</v>
      </c>
      <c r="I16" s="67">
        <f t="shared" si="4"/>
        <v>12</v>
      </c>
      <c r="J16" s="140">
        <f t="shared" si="1"/>
        <v>3</v>
      </c>
      <c r="K16" s="140">
        <f t="shared" si="2"/>
        <v>0</v>
      </c>
      <c r="L16" s="140">
        <f t="shared" si="2"/>
        <v>-2</v>
      </c>
      <c r="M16" s="140">
        <f t="shared" si="2"/>
        <v>5</v>
      </c>
    </row>
    <row r="17" spans="1:13">
      <c r="A17" s="68" t="s">
        <v>17</v>
      </c>
      <c r="B17" s="66">
        <v>7</v>
      </c>
      <c r="C17" s="66">
        <v>2</v>
      </c>
      <c r="D17" s="66">
        <v>2</v>
      </c>
      <c r="E17" s="66">
        <f t="shared" si="5"/>
        <v>3</v>
      </c>
      <c r="F17" s="66">
        <v>7</v>
      </c>
      <c r="G17" s="66">
        <v>0</v>
      </c>
      <c r="H17" s="66">
        <v>2</v>
      </c>
      <c r="I17" s="66">
        <f t="shared" si="4"/>
        <v>5</v>
      </c>
      <c r="J17" s="141">
        <f t="shared" si="1"/>
        <v>0</v>
      </c>
      <c r="K17" s="141">
        <f t="shared" si="2"/>
        <v>-2</v>
      </c>
      <c r="L17" s="141">
        <f t="shared" si="2"/>
        <v>0</v>
      </c>
      <c r="M17" s="141">
        <f t="shared" si="2"/>
        <v>2</v>
      </c>
    </row>
    <row r="18" spans="1:13">
      <c r="A18" s="69" t="s">
        <v>18</v>
      </c>
      <c r="B18" s="67">
        <v>10</v>
      </c>
      <c r="C18" s="67">
        <v>3</v>
      </c>
      <c r="D18" s="67">
        <v>0</v>
      </c>
      <c r="E18" s="67">
        <f t="shared" si="5"/>
        <v>7</v>
      </c>
      <c r="F18" s="67">
        <v>14</v>
      </c>
      <c r="G18" s="67">
        <v>0</v>
      </c>
      <c r="H18" s="67">
        <v>4</v>
      </c>
      <c r="I18" s="67">
        <f t="shared" si="4"/>
        <v>10</v>
      </c>
      <c r="J18" s="140">
        <f t="shared" si="1"/>
        <v>4</v>
      </c>
      <c r="K18" s="140">
        <f t="shared" si="2"/>
        <v>-3</v>
      </c>
      <c r="L18" s="140">
        <f t="shared" si="2"/>
        <v>4</v>
      </c>
      <c r="M18" s="140">
        <f t="shared" si="2"/>
        <v>3</v>
      </c>
    </row>
    <row r="19" spans="1:13">
      <c r="A19" s="68" t="s">
        <v>19</v>
      </c>
      <c r="B19" s="66">
        <v>126</v>
      </c>
      <c r="C19" s="66">
        <v>0</v>
      </c>
      <c r="D19" s="66">
        <v>22</v>
      </c>
      <c r="E19" s="66">
        <f t="shared" si="5"/>
        <v>104</v>
      </c>
      <c r="F19" s="66">
        <v>160</v>
      </c>
      <c r="G19" s="66">
        <v>0</v>
      </c>
      <c r="H19" s="66">
        <v>23</v>
      </c>
      <c r="I19" s="66">
        <f t="shared" si="4"/>
        <v>137</v>
      </c>
      <c r="J19" s="141">
        <f t="shared" si="1"/>
        <v>34</v>
      </c>
      <c r="K19" s="141">
        <f t="shared" si="2"/>
        <v>0</v>
      </c>
      <c r="L19" s="141">
        <f t="shared" si="2"/>
        <v>1</v>
      </c>
      <c r="M19" s="141">
        <f t="shared" si="2"/>
        <v>33</v>
      </c>
    </row>
    <row r="20" spans="1:13">
      <c r="A20" s="69" t="s">
        <v>20</v>
      </c>
      <c r="B20" s="67">
        <v>0</v>
      </c>
      <c r="C20" s="67">
        <v>0</v>
      </c>
      <c r="D20" s="67">
        <v>0</v>
      </c>
      <c r="E20" s="67">
        <f t="shared" si="5"/>
        <v>0</v>
      </c>
      <c r="F20" s="67">
        <v>0</v>
      </c>
      <c r="G20" s="67">
        <v>0</v>
      </c>
      <c r="H20" s="67">
        <v>0</v>
      </c>
      <c r="I20" s="67">
        <f t="shared" si="4"/>
        <v>0</v>
      </c>
      <c r="J20" s="140">
        <f t="shared" si="1"/>
        <v>0</v>
      </c>
      <c r="K20" s="140">
        <f t="shared" si="2"/>
        <v>0</v>
      </c>
      <c r="L20" s="140">
        <f t="shared" si="2"/>
        <v>0</v>
      </c>
      <c r="M20" s="140">
        <f t="shared" si="2"/>
        <v>0</v>
      </c>
    </row>
    <row r="21" spans="1:13">
      <c r="A21" s="43" t="s">
        <v>31</v>
      </c>
      <c r="B21" s="66">
        <f t="shared" ref="B21:I21" si="6">SUM(B22:B27)</f>
        <v>376</v>
      </c>
      <c r="C21" s="66">
        <f t="shared" si="6"/>
        <v>1</v>
      </c>
      <c r="D21" s="66">
        <f t="shared" si="6"/>
        <v>103</v>
      </c>
      <c r="E21" s="66">
        <f t="shared" si="6"/>
        <v>272</v>
      </c>
      <c r="F21" s="66">
        <f t="shared" si="6"/>
        <v>401</v>
      </c>
      <c r="G21" s="66">
        <f t="shared" si="6"/>
        <v>1</v>
      </c>
      <c r="H21" s="66">
        <f t="shared" si="6"/>
        <v>130</v>
      </c>
      <c r="I21" s="66">
        <f t="shared" si="6"/>
        <v>270</v>
      </c>
      <c r="J21" s="141">
        <f t="shared" si="1"/>
        <v>25</v>
      </c>
      <c r="K21" s="141">
        <f t="shared" si="2"/>
        <v>0</v>
      </c>
      <c r="L21" s="141">
        <f t="shared" si="2"/>
        <v>27</v>
      </c>
      <c r="M21" s="141">
        <f t="shared" si="2"/>
        <v>-2</v>
      </c>
    </row>
    <row r="22" spans="1:13">
      <c r="A22" s="69" t="s">
        <v>21</v>
      </c>
      <c r="B22" s="67">
        <v>0</v>
      </c>
      <c r="C22" s="67">
        <v>0</v>
      </c>
      <c r="D22" s="67">
        <v>0</v>
      </c>
      <c r="E22" s="67">
        <f t="shared" ref="E22:E27" si="7">B22-C22-D22</f>
        <v>0</v>
      </c>
      <c r="F22" s="67">
        <v>2</v>
      </c>
      <c r="G22" s="67">
        <v>0</v>
      </c>
      <c r="H22" s="67">
        <v>2</v>
      </c>
      <c r="I22" s="67">
        <f t="shared" ref="I22:I27" si="8">F22-G22-H22</f>
        <v>0</v>
      </c>
      <c r="J22" s="140">
        <f t="shared" si="1"/>
        <v>2</v>
      </c>
      <c r="K22" s="140">
        <f t="shared" si="2"/>
        <v>0</v>
      </c>
      <c r="L22" s="140">
        <f t="shared" si="2"/>
        <v>2</v>
      </c>
      <c r="M22" s="140">
        <f t="shared" si="2"/>
        <v>0</v>
      </c>
    </row>
    <row r="23" spans="1:13">
      <c r="A23" s="68" t="s">
        <v>22</v>
      </c>
      <c r="B23" s="66">
        <v>51</v>
      </c>
      <c r="C23" s="66">
        <v>0</v>
      </c>
      <c r="D23" s="66">
        <v>15</v>
      </c>
      <c r="E23" s="66">
        <f t="shared" si="7"/>
        <v>36</v>
      </c>
      <c r="F23" s="66">
        <v>52</v>
      </c>
      <c r="G23" s="66">
        <v>1</v>
      </c>
      <c r="H23" s="66">
        <v>18</v>
      </c>
      <c r="I23" s="66">
        <f t="shared" si="8"/>
        <v>33</v>
      </c>
      <c r="J23" s="141">
        <f t="shared" si="1"/>
        <v>1</v>
      </c>
      <c r="K23" s="141">
        <f t="shared" si="2"/>
        <v>1</v>
      </c>
      <c r="L23" s="141">
        <f t="shared" si="2"/>
        <v>3</v>
      </c>
      <c r="M23" s="141">
        <f t="shared" si="2"/>
        <v>-3</v>
      </c>
    </row>
    <row r="24" spans="1:13">
      <c r="A24" s="69" t="s">
        <v>32</v>
      </c>
      <c r="B24" s="67">
        <v>79</v>
      </c>
      <c r="C24" s="67">
        <v>0</v>
      </c>
      <c r="D24" s="67">
        <v>22</v>
      </c>
      <c r="E24" s="67">
        <f t="shared" si="7"/>
        <v>57</v>
      </c>
      <c r="F24" s="67">
        <v>91</v>
      </c>
      <c r="G24" s="67">
        <v>0</v>
      </c>
      <c r="H24" s="67">
        <v>26</v>
      </c>
      <c r="I24" s="67">
        <f t="shared" si="8"/>
        <v>65</v>
      </c>
      <c r="J24" s="140">
        <f t="shared" si="1"/>
        <v>12</v>
      </c>
      <c r="K24" s="140">
        <f t="shared" si="2"/>
        <v>0</v>
      </c>
      <c r="L24" s="140">
        <f t="shared" si="2"/>
        <v>4</v>
      </c>
      <c r="M24" s="140">
        <f t="shared" si="2"/>
        <v>8</v>
      </c>
    </row>
    <row r="25" spans="1:13">
      <c r="A25" s="68" t="s">
        <v>23</v>
      </c>
      <c r="B25" s="66">
        <v>113</v>
      </c>
      <c r="C25" s="66">
        <v>1</v>
      </c>
      <c r="D25" s="66">
        <v>47</v>
      </c>
      <c r="E25" s="66">
        <f t="shared" si="7"/>
        <v>65</v>
      </c>
      <c r="F25" s="66">
        <v>124</v>
      </c>
      <c r="G25" s="66">
        <v>0</v>
      </c>
      <c r="H25" s="66">
        <v>53</v>
      </c>
      <c r="I25" s="66">
        <f t="shared" si="8"/>
        <v>71</v>
      </c>
      <c r="J25" s="141">
        <f t="shared" si="1"/>
        <v>11</v>
      </c>
      <c r="K25" s="141">
        <f t="shared" ref="K25:M27" si="9">G25-C25</f>
        <v>-1</v>
      </c>
      <c r="L25" s="141">
        <f t="shared" si="9"/>
        <v>6</v>
      </c>
      <c r="M25" s="141">
        <f t="shared" si="9"/>
        <v>6</v>
      </c>
    </row>
    <row r="26" spans="1:13">
      <c r="A26" s="69" t="s">
        <v>24</v>
      </c>
      <c r="B26" s="67">
        <v>40</v>
      </c>
      <c r="C26" s="67">
        <v>0</v>
      </c>
      <c r="D26" s="67">
        <v>10</v>
      </c>
      <c r="E26" s="67">
        <f t="shared" si="7"/>
        <v>30</v>
      </c>
      <c r="F26" s="67">
        <v>40</v>
      </c>
      <c r="G26" s="67">
        <v>0</v>
      </c>
      <c r="H26" s="67">
        <v>12</v>
      </c>
      <c r="I26" s="67">
        <f t="shared" si="8"/>
        <v>28</v>
      </c>
      <c r="J26" s="140">
        <f t="shared" si="1"/>
        <v>0</v>
      </c>
      <c r="K26" s="140">
        <f t="shared" si="9"/>
        <v>0</v>
      </c>
      <c r="L26" s="140">
        <f t="shared" si="9"/>
        <v>2</v>
      </c>
      <c r="M26" s="140">
        <f t="shared" si="9"/>
        <v>-2</v>
      </c>
    </row>
    <row r="27" spans="1:13">
      <c r="A27" s="68" t="s">
        <v>25</v>
      </c>
      <c r="B27" s="66">
        <v>93</v>
      </c>
      <c r="C27" s="66">
        <v>0</v>
      </c>
      <c r="D27" s="66">
        <v>9</v>
      </c>
      <c r="E27" s="66">
        <f t="shared" si="7"/>
        <v>84</v>
      </c>
      <c r="F27" s="66">
        <v>92</v>
      </c>
      <c r="G27" s="66">
        <v>0</v>
      </c>
      <c r="H27" s="66">
        <v>19</v>
      </c>
      <c r="I27" s="66">
        <f t="shared" si="8"/>
        <v>73</v>
      </c>
      <c r="J27" s="141">
        <f t="shared" si="1"/>
        <v>-1</v>
      </c>
      <c r="K27" s="141">
        <f t="shared" si="9"/>
        <v>0</v>
      </c>
      <c r="L27" s="141">
        <f t="shared" si="9"/>
        <v>10</v>
      </c>
      <c r="M27" s="141">
        <f t="shared" si="9"/>
        <v>-11</v>
      </c>
    </row>
    <row r="28" spans="1:13" ht="15" customHeight="1">
      <c r="A28" s="58"/>
      <c r="B28" s="378" t="s">
        <v>121</v>
      </c>
      <c r="C28" s="378"/>
      <c r="D28" s="378"/>
      <c r="E28" s="378"/>
      <c r="F28" s="378" t="s">
        <v>121</v>
      </c>
      <c r="G28" s="378"/>
      <c r="H28" s="378"/>
      <c r="I28" s="378"/>
      <c r="J28" s="378" t="s">
        <v>293</v>
      </c>
      <c r="K28" s="378"/>
      <c r="L28" s="378"/>
      <c r="M28" s="378"/>
    </row>
    <row r="29" spans="1:13">
      <c r="A29" s="7" t="s">
        <v>10</v>
      </c>
      <c r="B29" s="89">
        <f>B9*100/$B9</f>
        <v>100</v>
      </c>
      <c r="C29" s="219">
        <f>C9*100/$B9</f>
        <v>0.92165898617511521</v>
      </c>
      <c r="D29" s="36">
        <f>D9*100/$B9</f>
        <v>36.098310291858681</v>
      </c>
      <c r="E29" s="36">
        <f>E9*100/$B9</f>
        <v>62.980030721966209</v>
      </c>
      <c r="F29" s="89">
        <f>F9*100/$F9</f>
        <v>100</v>
      </c>
      <c r="G29" s="229">
        <f>G9*100/$F9</f>
        <v>0.41493775933609961</v>
      </c>
      <c r="H29" s="219">
        <f>H9*100/$F9</f>
        <v>38.035961272475795</v>
      </c>
      <c r="I29" s="219">
        <f>I9*100/$F9</f>
        <v>61.549100968188107</v>
      </c>
      <c r="J29" s="231">
        <f t="shared" ref="J29:M47" si="10">F29-B29</f>
        <v>0</v>
      </c>
      <c r="K29" s="231">
        <f t="shared" si="10"/>
        <v>-0.50672122683901555</v>
      </c>
      <c r="L29" s="231">
        <f t="shared" si="10"/>
        <v>1.9376509806171143</v>
      </c>
      <c r="M29" s="231">
        <f t="shared" si="10"/>
        <v>-1.4309297537781021</v>
      </c>
    </row>
    <row r="30" spans="1:13">
      <c r="A30" s="44" t="s">
        <v>30</v>
      </c>
      <c r="B30" s="90">
        <f t="shared" ref="B30:E45" si="11">B10*100/$B10</f>
        <v>100</v>
      </c>
      <c r="C30" s="218">
        <f t="shared" si="11"/>
        <v>1.1879049676025919</v>
      </c>
      <c r="D30" s="37">
        <f t="shared" si="11"/>
        <v>39.632829373650111</v>
      </c>
      <c r="E30" s="37">
        <f t="shared" si="11"/>
        <v>59.179265658747298</v>
      </c>
      <c r="F30" s="90">
        <f t="shared" ref="F30:I45" si="12">F10*100/$F10</f>
        <v>100</v>
      </c>
      <c r="G30" s="230">
        <f t="shared" si="12"/>
        <v>0.4784688995215311</v>
      </c>
      <c r="H30" s="37">
        <f t="shared" si="12"/>
        <v>40.191387559808611</v>
      </c>
      <c r="I30" s="37">
        <f t="shared" si="12"/>
        <v>59.330143540669859</v>
      </c>
      <c r="J30" s="232">
        <f t="shared" si="10"/>
        <v>0</v>
      </c>
      <c r="K30" s="232">
        <f t="shared" si="10"/>
        <v>-0.70943606808106074</v>
      </c>
      <c r="L30" s="232">
        <f t="shared" si="10"/>
        <v>0.55855818615849984</v>
      </c>
      <c r="M30" s="232">
        <f t="shared" si="10"/>
        <v>0.15087788192256113</v>
      </c>
    </row>
    <row r="31" spans="1:13">
      <c r="A31" s="68" t="s">
        <v>11</v>
      </c>
      <c r="B31" s="89">
        <f t="shared" si="11"/>
        <v>100</v>
      </c>
      <c r="C31" s="219">
        <f t="shared" si="11"/>
        <v>0</v>
      </c>
      <c r="D31" s="36">
        <f t="shared" si="11"/>
        <v>57.142857142857146</v>
      </c>
      <c r="E31" s="36">
        <f t="shared" si="11"/>
        <v>42.857142857142854</v>
      </c>
      <c r="F31" s="89">
        <f t="shared" si="12"/>
        <v>100</v>
      </c>
      <c r="G31" s="229">
        <f t="shared" si="12"/>
        <v>0</v>
      </c>
      <c r="H31" s="36">
        <f t="shared" si="12"/>
        <v>56.97674418604651</v>
      </c>
      <c r="I31" s="36">
        <f t="shared" si="12"/>
        <v>43.02325581395349</v>
      </c>
      <c r="J31" s="231">
        <f t="shared" si="10"/>
        <v>0</v>
      </c>
      <c r="K31" s="231">
        <f t="shared" si="10"/>
        <v>0</v>
      </c>
      <c r="L31" s="231">
        <f t="shared" si="10"/>
        <v>-0.16611295681063609</v>
      </c>
      <c r="M31" s="231">
        <f t="shared" si="10"/>
        <v>0.16611295681063609</v>
      </c>
    </row>
    <row r="32" spans="1:13">
      <c r="A32" s="69" t="s">
        <v>12</v>
      </c>
      <c r="B32" s="90">
        <f t="shared" si="11"/>
        <v>100</v>
      </c>
      <c r="C32" s="218">
        <f t="shared" si="11"/>
        <v>0</v>
      </c>
      <c r="D32" s="37">
        <f t="shared" si="11"/>
        <v>46.153846153846153</v>
      </c>
      <c r="E32" s="37">
        <f t="shared" si="11"/>
        <v>53.846153846153847</v>
      </c>
      <c r="F32" s="90">
        <f t="shared" si="12"/>
        <v>100</v>
      </c>
      <c r="G32" s="230">
        <f t="shared" si="12"/>
        <v>0</v>
      </c>
      <c r="H32" s="37">
        <f t="shared" si="12"/>
        <v>61.764705882352942</v>
      </c>
      <c r="I32" s="37">
        <f t="shared" si="12"/>
        <v>38.235294117647058</v>
      </c>
      <c r="J32" s="232">
        <f t="shared" si="10"/>
        <v>0</v>
      </c>
      <c r="K32" s="232">
        <f t="shared" si="10"/>
        <v>0</v>
      </c>
      <c r="L32" s="232">
        <f t="shared" si="10"/>
        <v>15.610859728506789</v>
      </c>
      <c r="M32" s="232">
        <f t="shared" si="10"/>
        <v>-15.610859728506789</v>
      </c>
    </row>
    <row r="33" spans="1:13">
      <c r="A33" s="68" t="s">
        <v>13</v>
      </c>
      <c r="B33" s="89">
        <f t="shared" si="11"/>
        <v>100</v>
      </c>
      <c r="C33" s="219">
        <f t="shared" si="11"/>
        <v>1.1904761904761905</v>
      </c>
      <c r="D33" s="36">
        <f t="shared" si="11"/>
        <v>30.357142857142858</v>
      </c>
      <c r="E33" s="36">
        <f t="shared" si="11"/>
        <v>68.452380952380949</v>
      </c>
      <c r="F33" s="89">
        <f t="shared" si="12"/>
        <v>100</v>
      </c>
      <c r="G33" s="229">
        <f t="shared" si="12"/>
        <v>1.0869565217391304</v>
      </c>
      <c r="H33" s="36">
        <f t="shared" si="12"/>
        <v>27.989130434782609</v>
      </c>
      <c r="I33" s="36">
        <f t="shared" si="12"/>
        <v>70.923913043478265</v>
      </c>
      <c r="J33" s="231">
        <f t="shared" si="10"/>
        <v>0</v>
      </c>
      <c r="K33" s="231">
        <f t="shared" si="10"/>
        <v>-0.10351966873706009</v>
      </c>
      <c r="L33" s="231">
        <f t="shared" si="10"/>
        <v>-2.3680124223602483</v>
      </c>
      <c r="M33" s="231">
        <f t="shared" si="10"/>
        <v>2.4715320910973162</v>
      </c>
    </row>
    <row r="34" spans="1:13">
      <c r="A34" s="69" t="s">
        <v>14</v>
      </c>
      <c r="B34" s="90">
        <f t="shared" si="11"/>
        <v>100</v>
      </c>
      <c r="C34" s="218">
        <f t="shared" si="11"/>
        <v>0</v>
      </c>
      <c r="D34" s="37">
        <f t="shared" si="11"/>
        <v>55.555555555555557</v>
      </c>
      <c r="E34" s="37">
        <f t="shared" si="11"/>
        <v>44.444444444444443</v>
      </c>
      <c r="F34" s="90">
        <f t="shared" si="12"/>
        <v>100</v>
      </c>
      <c r="G34" s="230">
        <f t="shared" si="12"/>
        <v>0</v>
      </c>
      <c r="H34" s="37">
        <f t="shared" si="12"/>
        <v>50</v>
      </c>
      <c r="I34" s="37">
        <f t="shared" si="12"/>
        <v>50</v>
      </c>
      <c r="J34" s="232">
        <f t="shared" si="10"/>
        <v>0</v>
      </c>
      <c r="K34" s="232">
        <f t="shared" si="10"/>
        <v>0</v>
      </c>
      <c r="L34" s="232">
        <f t="shared" si="10"/>
        <v>-5.5555555555555571</v>
      </c>
      <c r="M34" s="232">
        <f t="shared" si="10"/>
        <v>5.5555555555555571</v>
      </c>
    </row>
    <row r="35" spans="1:13">
      <c r="A35" s="68" t="s">
        <v>15</v>
      </c>
      <c r="B35" s="89">
        <f t="shared" si="11"/>
        <v>100</v>
      </c>
      <c r="C35" s="219">
        <f t="shared" si="11"/>
        <v>0.67567567567567566</v>
      </c>
      <c r="D35" s="36">
        <f t="shared" si="11"/>
        <v>52.364864864864863</v>
      </c>
      <c r="E35" s="36">
        <f t="shared" si="11"/>
        <v>46.95945945945946</v>
      </c>
      <c r="F35" s="89">
        <f t="shared" si="12"/>
        <v>100</v>
      </c>
      <c r="G35" s="229">
        <f t="shared" si="12"/>
        <v>0.29850746268656714</v>
      </c>
      <c r="H35" s="36">
        <f t="shared" si="12"/>
        <v>58.208955223880594</v>
      </c>
      <c r="I35" s="36">
        <f t="shared" si="12"/>
        <v>41.492537313432834</v>
      </c>
      <c r="J35" s="231">
        <f t="shared" si="10"/>
        <v>0</v>
      </c>
      <c r="K35" s="231">
        <f t="shared" si="10"/>
        <v>-0.37716821298910852</v>
      </c>
      <c r="L35" s="231">
        <f t="shared" si="10"/>
        <v>5.8440903590157305</v>
      </c>
      <c r="M35" s="231">
        <f t="shared" si="10"/>
        <v>-5.4669221460266257</v>
      </c>
    </row>
    <row r="36" spans="1:13">
      <c r="A36" s="69" t="s">
        <v>16</v>
      </c>
      <c r="B36" s="90">
        <f t="shared" si="11"/>
        <v>100</v>
      </c>
      <c r="C36" s="218">
        <f t="shared" si="11"/>
        <v>0</v>
      </c>
      <c r="D36" s="37">
        <f t="shared" si="11"/>
        <v>73.07692307692308</v>
      </c>
      <c r="E36" s="37">
        <f t="shared" si="11"/>
        <v>26.923076923076923</v>
      </c>
      <c r="F36" s="90">
        <f t="shared" si="12"/>
        <v>100</v>
      </c>
      <c r="G36" s="230">
        <f t="shared" si="12"/>
        <v>0</v>
      </c>
      <c r="H36" s="37">
        <f t="shared" si="12"/>
        <v>58.620689655172413</v>
      </c>
      <c r="I36" s="37">
        <f t="shared" si="12"/>
        <v>41.379310344827587</v>
      </c>
      <c r="J36" s="232">
        <f t="shared" si="10"/>
        <v>0</v>
      </c>
      <c r="K36" s="232">
        <f t="shared" si="10"/>
        <v>0</v>
      </c>
      <c r="L36" s="232">
        <f t="shared" si="10"/>
        <v>-14.456233421750667</v>
      </c>
      <c r="M36" s="232">
        <f t="shared" si="10"/>
        <v>14.456233421750664</v>
      </c>
    </row>
    <row r="37" spans="1:13">
      <c r="A37" s="68" t="s">
        <v>17</v>
      </c>
      <c r="B37" s="89">
        <f t="shared" si="11"/>
        <v>100</v>
      </c>
      <c r="C37" s="219">
        <f t="shared" si="11"/>
        <v>28.571428571428573</v>
      </c>
      <c r="D37" s="36">
        <f t="shared" si="11"/>
        <v>28.571428571428573</v>
      </c>
      <c r="E37" s="36">
        <f t="shared" si="11"/>
        <v>42.857142857142854</v>
      </c>
      <c r="F37" s="89">
        <f t="shared" si="12"/>
        <v>100</v>
      </c>
      <c r="G37" s="229">
        <f t="shared" si="12"/>
        <v>0</v>
      </c>
      <c r="H37" s="36">
        <f t="shared" si="12"/>
        <v>28.571428571428573</v>
      </c>
      <c r="I37" s="36">
        <f t="shared" si="12"/>
        <v>71.428571428571431</v>
      </c>
      <c r="J37" s="231">
        <f t="shared" si="10"/>
        <v>0</v>
      </c>
      <c r="K37" s="231">
        <f t="shared" si="10"/>
        <v>-28.571428571428573</v>
      </c>
      <c r="L37" s="231">
        <f t="shared" si="10"/>
        <v>0</v>
      </c>
      <c r="M37" s="231">
        <f t="shared" si="10"/>
        <v>28.571428571428577</v>
      </c>
    </row>
    <row r="38" spans="1:13">
      <c r="A38" s="69" t="s">
        <v>18</v>
      </c>
      <c r="B38" s="90">
        <f t="shared" si="11"/>
        <v>100</v>
      </c>
      <c r="C38" s="218">
        <f t="shared" si="11"/>
        <v>30</v>
      </c>
      <c r="D38" s="218">
        <f t="shared" si="11"/>
        <v>0</v>
      </c>
      <c r="E38" s="37">
        <f t="shared" si="11"/>
        <v>70</v>
      </c>
      <c r="F38" s="90">
        <f t="shared" si="12"/>
        <v>100</v>
      </c>
      <c r="G38" s="230">
        <f t="shared" si="12"/>
        <v>0</v>
      </c>
      <c r="H38" s="37">
        <f t="shared" si="12"/>
        <v>28.571428571428573</v>
      </c>
      <c r="I38" s="37">
        <f t="shared" si="12"/>
        <v>71.428571428571431</v>
      </c>
      <c r="J38" s="232">
        <f t="shared" si="10"/>
        <v>0</v>
      </c>
      <c r="K38" s="232">
        <f t="shared" si="10"/>
        <v>-30</v>
      </c>
      <c r="L38" s="232">
        <f t="shared" si="10"/>
        <v>28.571428571428573</v>
      </c>
      <c r="M38" s="232">
        <f t="shared" si="10"/>
        <v>1.4285714285714306</v>
      </c>
    </row>
    <row r="39" spans="1:13">
      <c r="A39" s="68" t="s">
        <v>19</v>
      </c>
      <c r="B39" s="89">
        <f t="shared" si="11"/>
        <v>100</v>
      </c>
      <c r="C39" s="219">
        <f t="shared" si="11"/>
        <v>0</v>
      </c>
      <c r="D39" s="36">
        <f t="shared" si="11"/>
        <v>17.460317460317459</v>
      </c>
      <c r="E39" s="36">
        <f t="shared" si="11"/>
        <v>82.539682539682545</v>
      </c>
      <c r="F39" s="89">
        <f t="shared" si="12"/>
        <v>100</v>
      </c>
      <c r="G39" s="219">
        <f t="shared" si="12"/>
        <v>0</v>
      </c>
      <c r="H39" s="36">
        <f t="shared" si="12"/>
        <v>14.375</v>
      </c>
      <c r="I39" s="36">
        <f t="shared" si="12"/>
        <v>85.625</v>
      </c>
      <c r="J39" s="231">
        <f t="shared" si="10"/>
        <v>0</v>
      </c>
      <c r="K39" s="231">
        <f t="shared" si="10"/>
        <v>0</v>
      </c>
      <c r="L39" s="231">
        <f t="shared" si="10"/>
        <v>-3.0853174603174587</v>
      </c>
      <c r="M39" s="231">
        <f t="shared" si="10"/>
        <v>3.0853174603174551</v>
      </c>
    </row>
    <row r="40" spans="1:13">
      <c r="A40" s="69" t="s">
        <v>20</v>
      </c>
      <c r="B40" s="228" t="s">
        <v>158</v>
      </c>
      <c r="C40" s="228" t="s">
        <v>158</v>
      </c>
      <c r="D40" s="228" t="s">
        <v>158</v>
      </c>
      <c r="E40" s="228" t="s">
        <v>158</v>
      </c>
      <c r="F40" s="228" t="s">
        <v>158</v>
      </c>
      <c r="G40" s="228" t="s">
        <v>158</v>
      </c>
      <c r="H40" s="228" t="s">
        <v>158</v>
      </c>
      <c r="I40" s="228" t="s">
        <v>158</v>
      </c>
      <c r="J40" s="228" t="s">
        <v>158</v>
      </c>
      <c r="K40" s="228" t="s">
        <v>158</v>
      </c>
      <c r="L40" s="228" t="s">
        <v>158</v>
      </c>
      <c r="M40" s="228" t="s">
        <v>158</v>
      </c>
    </row>
    <row r="41" spans="1:13">
      <c r="A41" s="43" t="s">
        <v>31</v>
      </c>
      <c r="B41" s="89">
        <f t="shared" si="11"/>
        <v>100</v>
      </c>
      <c r="C41" s="219">
        <f t="shared" si="11"/>
        <v>0.26595744680851063</v>
      </c>
      <c r="D41" s="36">
        <f t="shared" si="11"/>
        <v>27.393617021276597</v>
      </c>
      <c r="E41" s="36">
        <f t="shared" si="11"/>
        <v>72.340425531914889</v>
      </c>
      <c r="F41" s="89">
        <f t="shared" si="12"/>
        <v>100</v>
      </c>
      <c r="G41" s="219">
        <f t="shared" si="12"/>
        <v>0.24937655860349128</v>
      </c>
      <c r="H41" s="36">
        <f t="shared" si="12"/>
        <v>32.418952618453865</v>
      </c>
      <c r="I41" s="36">
        <f t="shared" si="12"/>
        <v>67.331670822942641</v>
      </c>
      <c r="J41" s="231">
        <f t="shared" si="10"/>
        <v>0</v>
      </c>
      <c r="K41" s="231">
        <f t="shared" si="10"/>
        <v>-1.6580888205019351E-2</v>
      </c>
      <c r="L41" s="231">
        <f t="shared" si="10"/>
        <v>5.0253355971772677</v>
      </c>
      <c r="M41" s="231">
        <f t="shared" si="10"/>
        <v>-5.0087547089722477</v>
      </c>
    </row>
    <row r="42" spans="1:13">
      <c r="A42" s="69" t="s">
        <v>21</v>
      </c>
      <c r="B42" s="228" t="s">
        <v>158</v>
      </c>
      <c r="C42" s="228" t="s">
        <v>158</v>
      </c>
      <c r="D42" s="228" t="s">
        <v>158</v>
      </c>
      <c r="E42" s="228" t="s">
        <v>158</v>
      </c>
      <c r="F42" s="90">
        <f t="shared" si="12"/>
        <v>100</v>
      </c>
      <c r="G42" s="218">
        <f t="shared" si="12"/>
        <v>0</v>
      </c>
      <c r="H42" s="37">
        <f t="shared" si="12"/>
        <v>100</v>
      </c>
      <c r="I42" s="37">
        <f t="shared" si="12"/>
        <v>0</v>
      </c>
      <c r="J42" s="228" t="s">
        <v>158</v>
      </c>
      <c r="K42" s="228" t="s">
        <v>158</v>
      </c>
      <c r="L42" s="228" t="s">
        <v>158</v>
      </c>
      <c r="M42" s="228" t="s">
        <v>158</v>
      </c>
    </row>
    <row r="43" spans="1:13">
      <c r="A43" s="68" t="s">
        <v>22</v>
      </c>
      <c r="B43" s="89">
        <f t="shared" si="11"/>
        <v>100</v>
      </c>
      <c r="C43" s="219">
        <f t="shared" si="11"/>
        <v>0</v>
      </c>
      <c r="D43" s="36">
        <f t="shared" si="11"/>
        <v>29.411764705882351</v>
      </c>
      <c r="E43" s="36">
        <f t="shared" si="11"/>
        <v>70.588235294117652</v>
      </c>
      <c r="F43" s="89">
        <f t="shared" si="12"/>
        <v>100</v>
      </c>
      <c r="G43" s="219">
        <f t="shared" si="12"/>
        <v>1.9230769230769231</v>
      </c>
      <c r="H43" s="36">
        <f t="shared" si="12"/>
        <v>34.615384615384613</v>
      </c>
      <c r="I43" s="36">
        <f t="shared" si="12"/>
        <v>63.46153846153846</v>
      </c>
      <c r="J43" s="231">
        <f t="shared" si="10"/>
        <v>0</v>
      </c>
      <c r="K43" s="231">
        <f t="shared" si="10"/>
        <v>1.9230769230769231</v>
      </c>
      <c r="L43" s="231">
        <f t="shared" si="10"/>
        <v>5.2036199095022617</v>
      </c>
      <c r="M43" s="231">
        <f t="shared" si="10"/>
        <v>-7.1266968325791922</v>
      </c>
    </row>
    <row r="44" spans="1:13">
      <c r="A44" s="69" t="s">
        <v>32</v>
      </c>
      <c r="B44" s="90">
        <f t="shared" si="11"/>
        <v>100</v>
      </c>
      <c r="C44" s="218">
        <f t="shared" si="11"/>
        <v>0</v>
      </c>
      <c r="D44" s="37">
        <f t="shared" si="11"/>
        <v>27.848101265822784</v>
      </c>
      <c r="E44" s="37">
        <f t="shared" si="11"/>
        <v>72.151898734177209</v>
      </c>
      <c r="F44" s="90">
        <f t="shared" si="12"/>
        <v>100</v>
      </c>
      <c r="G44" s="218">
        <f t="shared" si="12"/>
        <v>0</v>
      </c>
      <c r="H44" s="37">
        <f t="shared" si="12"/>
        <v>28.571428571428573</v>
      </c>
      <c r="I44" s="37">
        <f t="shared" si="12"/>
        <v>71.428571428571431</v>
      </c>
      <c r="J44" s="232">
        <f t="shared" si="10"/>
        <v>0</v>
      </c>
      <c r="K44" s="232">
        <f t="shared" si="10"/>
        <v>0</v>
      </c>
      <c r="L44" s="232">
        <f t="shared" si="10"/>
        <v>0.72332730560578895</v>
      </c>
      <c r="M44" s="232">
        <f t="shared" si="10"/>
        <v>-0.72332730560577829</v>
      </c>
    </row>
    <row r="45" spans="1:13">
      <c r="A45" s="68" t="s">
        <v>23</v>
      </c>
      <c r="B45" s="89">
        <f t="shared" si="11"/>
        <v>100</v>
      </c>
      <c r="C45" s="219">
        <f t="shared" si="11"/>
        <v>0.88495575221238942</v>
      </c>
      <c r="D45" s="36">
        <f t="shared" si="11"/>
        <v>41.592920353982301</v>
      </c>
      <c r="E45" s="36">
        <f t="shared" si="11"/>
        <v>57.522123893805308</v>
      </c>
      <c r="F45" s="89">
        <f t="shared" si="12"/>
        <v>100</v>
      </c>
      <c r="G45" s="219">
        <f t="shared" si="12"/>
        <v>0</v>
      </c>
      <c r="H45" s="36">
        <f t="shared" si="12"/>
        <v>42.741935483870968</v>
      </c>
      <c r="I45" s="36">
        <f t="shared" si="12"/>
        <v>57.258064516129032</v>
      </c>
      <c r="J45" s="231">
        <f t="shared" si="10"/>
        <v>0</v>
      </c>
      <c r="K45" s="231">
        <f t="shared" si="10"/>
        <v>-0.88495575221238942</v>
      </c>
      <c r="L45" s="231">
        <f t="shared" si="10"/>
        <v>1.1490151298886673</v>
      </c>
      <c r="M45" s="231">
        <f t="shared" si="10"/>
        <v>-0.26405937767627563</v>
      </c>
    </row>
    <row r="46" spans="1:13">
      <c r="A46" s="69" t="s">
        <v>24</v>
      </c>
      <c r="B46" s="90">
        <f t="shared" ref="B46:E47" si="13">B26*100/$B26</f>
        <v>100</v>
      </c>
      <c r="C46" s="218">
        <f t="shared" si="13"/>
        <v>0</v>
      </c>
      <c r="D46" s="37">
        <f t="shared" si="13"/>
        <v>25</v>
      </c>
      <c r="E46" s="37">
        <f t="shared" si="13"/>
        <v>75</v>
      </c>
      <c r="F46" s="90">
        <f t="shared" ref="F46:I47" si="14">F26*100/$F26</f>
        <v>100</v>
      </c>
      <c r="G46" s="218">
        <f t="shared" si="14"/>
        <v>0</v>
      </c>
      <c r="H46" s="37">
        <f t="shared" si="14"/>
        <v>30</v>
      </c>
      <c r="I46" s="37">
        <f t="shared" si="14"/>
        <v>70</v>
      </c>
      <c r="J46" s="232">
        <f t="shared" si="10"/>
        <v>0</v>
      </c>
      <c r="K46" s="232">
        <f t="shared" si="10"/>
        <v>0</v>
      </c>
      <c r="L46" s="232">
        <f t="shared" si="10"/>
        <v>5</v>
      </c>
      <c r="M46" s="232">
        <f t="shared" si="10"/>
        <v>-5</v>
      </c>
    </row>
    <row r="47" spans="1:13">
      <c r="A47" s="68" t="s">
        <v>25</v>
      </c>
      <c r="B47" s="89">
        <f t="shared" si="13"/>
        <v>100</v>
      </c>
      <c r="C47" s="219">
        <f t="shared" si="13"/>
        <v>0</v>
      </c>
      <c r="D47" s="36">
        <f t="shared" si="13"/>
        <v>9.67741935483871</v>
      </c>
      <c r="E47" s="36">
        <f t="shared" si="13"/>
        <v>90.322580645161295</v>
      </c>
      <c r="F47" s="89">
        <f t="shared" si="14"/>
        <v>100</v>
      </c>
      <c r="G47" s="219">
        <f t="shared" si="14"/>
        <v>0</v>
      </c>
      <c r="H47" s="36">
        <f t="shared" si="14"/>
        <v>20.652173913043477</v>
      </c>
      <c r="I47" s="36">
        <f t="shared" si="14"/>
        <v>79.347826086956516</v>
      </c>
      <c r="J47" s="231">
        <f t="shared" si="10"/>
        <v>0</v>
      </c>
      <c r="K47" s="231">
        <f t="shared" si="10"/>
        <v>0</v>
      </c>
      <c r="L47" s="231">
        <f t="shared" si="10"/>
        <v>10.974754558204767</v>
      </c>
      <c r="M47" s="231">
        <f t="shared" si="10"/>
        <v>-10.974754558204779</v>
      </c>
    </row>
    <row r="48" spans="1:13" ht="20" customHeight="1">
      <c r="A48" s="340" t="s">
        <v>305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  <row r="49" spans="1:5">
      <c r="A49" s="226"/>
      <c r="B49" s="226"/>
      <c r="C49" s="226"/>
      <c r="D49" s="226"/>
      <c r="E49" s="226"/>
    </row>
  </sheetData>
  <mergeCells count="18">
    <mergeCell ref="A48:M48"/>
    <mergeCell ref="J8:M8"/>
    <mergeCell ref="F28:I28"/>
    <mergeCell ref="J28:M28"/>
    <mergeCell ref="A5:A7"/>
    <mergeCell ref="B5:E5"/>
    <mergeCell ref="F5:I5"/>
    <mergeCell ref="J5:M5"/>
    <mergeCell ref="F6:F7"/>
    <mergeCell ref="G6:I6"/>
    <mergeCell ref="J6:J7"/>
    <mergeCell ref="K6:M6"/>
    <mergeCell ref="F8:I8"/>
    <mergeCell ref="F1:I1"/>
    <mergeCell ref="B6:B7"/>
    <mergeCell ref="C6:E6"/>
    <mergeCell ref="B8:E8"/>
    <mergeCell ref="B28:E28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D2" sqref="D2"/>
    </sheetView>
  </sheetViews>
  <sheetFormatPr baseColWidth="10" defaultColWidth="10.81640625" defaultRowHeight="12.5"/>
  <cols>
    <col min="1" max="1" width="36.1796875" style="3" customWidth="1"/>
    <col min="2" max="13" width="13.1796875" style="3" customWidth="1"/>
    <col min="14" max="16384" width="10.81640625" style="3"/>
  </cols>
  <sheetData>
    <row r="1" spans="1:13" s="40" customFormat="1" ht="20.149999999999999" customHeight="1">
      <c r="A1" s="35" t="s">
        <v>0</v>
      </c>
    </row>
    <row r="2" spans="1:13" s="127" customFormat="1" ht="14.5" customHeight="1">
      <c r="A2" s="126"/>
    </row>
    <row r="3" spans="1:13" s="125" customFormat="1" ht="14.5" customHeight="1">
      <c r="A3" s="54" t="s">
        <v>292</v>
      </c>
    </row>
    <row r="4" spans="1:13" s="127" customFormat="1" ht="14.5" customHeight="1" thickBot="1"/>
    <row r="5" spans="1:13" s="64" customFormat="1" ht="14.5" customHeight="1" thickBot="1">
      <c r="A5" s="366" t="s">
        <v>28</v>
      </c>
      <c r="B5" s="354">
        <v>2011</v>
      </c>
      <c r="C5" s="354"/>
      <c r="D5" s="354"/>
      <c r="E5" s="354">
        <v>2013</v>
      </c>
      <c r="F5" s="354"/>
      <c r="G5" s="354"/>
      <c r="H5" s="371">
        <v>2015</v>
      </c>
      <c r="I5" s="371"/>
      <c r="J5" s="371"/>
      <c r="K5" s="371" t="s">
        <v>59</v>
      </c>
      <c r="L5" s="371"/>
      <c r="M5" s="371"/>
    </row>
    <row r="6" spans="1:13" s="64" customFormat="1" ht="26.15" customHeight="1">
      <c r="A6" s="431"/>
      <c r="B6" s="294" t="s">
        <v>79</v>
      </c>
      <c r="C6" s="432" t="s">
        <v>80</v>
      </c>
      <c r="D6" s="432"/>
      <c r="E6" s="294" t="s">
        <v>79</v>
      </c>
      <c r="F6" s="432" t="s">
        <v>80</v>
      </c>
      <c r="G6" s="432"/>
      <c r="H6" s="294" t="s">
        <v>79</v>
      </c>
      <c r="I6" s="432" t="s">
        <v>80</v>
      </c>
      <c r="J6" s="432"/>
      <c r="K6" s="294" t="s">
        <v>79</v>
      </c>
      <c r="L6" s="432" t="s">
        <v>80</v>
      </c>
      <c r="M6" s="432"/>
    </row>
    <row r="7" spans="1:13" s="64" customFormat="1" ht="25" customHeight="1">
      <c r="A7" s="305"/>
      <c r="B7" s="433" t="s">
        <v>5</v>
      </c>
      <c r="C7" s="433"/>
      <c r="D7" s="306" t="s">
        <v>8</v>
      </c>
      <c r="E7" s="433" t="s">
        <v>5</v>
      </c>
      <c r="F7" s="433"/>
      <c r="G7" s="306" t="s">
        <v>8</v>
      </c>
      <c r="H7" s="433" t="s">
        <v>5</v>
      </c>
      <c r="I7" s="433" t="s">
        <v>5</v>
      </c>
      <c r="J7" s="307" t="s">
        <v>8</v>
      </c>
      <c r="K7" s="433" t="s">
        <v>5</v>
      </c>
      <c r="L7" s="433" t="s">
        <v>5</v>
      </c>
      <c r="M7" s="307" t="s">
        <v>81</v>
      </c>
    </row>
    <row r="8" spans="1:13" s="64" customFormat="1" ht="14.5" customHeight="1" thickBot="1">
      <c r="A8" s="277" t="s">
        <v>2</v>
      </c>
      <c r="B8" s="114">
        <f>B9+B14+B15+B16+B17+B18+B19</f>
        <v>51484</v>
      </c>
      <c r="C8" s="114">
        <f>C9+C14+C15+C16+C17+C18+C19</f>
        <v>6505</v>
      </c>
      <c r="D8" s="302">
        <f>C8*100/B8</f>
        <v>12.634993396006527</v>
      </c>
      <c r="E8" s="114">
        <f>E9+E14+E15+E16+E17+E18+E19</f>
        <v>52484</v>
      </c>
      <c r="F8" s="114">
        <f>F9+F14+F15+F16+F17+F18+F19</f>
        <v>7573</v>
      </c>
      <c r="G8" s="302">
        <f>F8*100/E8</f>
        <v>14.429159362853442</v>
      </c>
      <c r="H8" s="114">
        <f>H9+H14+H15+H16+H17+H18+H19</f>
        <v>54536</v>
      </c>
      <c r="I8" s="114">
        <f>I9+I14+I15+I16+I17+I18+I19</f>
        <v>7155</v>
      </c>
      <c r="J8" s="302">
        <f>I8*100/H8</f>
        <v>13.119774094176323</v>
      </c>
      <c r="K8" s="303">
        <f>H8-B8</f>
        <v>3052</v>
      </c>
      <c r="L8" s="303">
        <f>I8-C8</f>
        <v>650</v>
      </c>
      <c r="M8" s="304">
        <f>J8-D8</f>
        <v>0.48478069816979641</v>
      </c>
    </row>
    <row r="9" spans="1:13" s="64" customFormat="1" ht="14.5" customHeight="1" thickBot="1">
      <c r="A9" s="70" t="s">
        <v>3</v>
      </c>
      <c r="B9" s="48">
        <f>SUM(B10:B13)</f>
        <v>17106</v>
      </c>
      <c r="C9" s="48">
        <f>SUM(C10:C13)</f>
        <v>2353</v>
      </c>
      <c r="D9" s="78">
        <f t="shared" ref="D9:D25" si="0">C9*100/B9</f>
        <v>13.75540745937098</v>
      </c>
      <c r="E9" s="48">
        <f>SUM(E10:E13)</f>
        <v>17230</v>
      </c>
      <c r="F9" s="48">
        <v>2696</v>
      </c>
      <c r="G9" s="78">
        <f t="shared" ref="G9:G18" si="1">F9*100/E9</f>
        <v>15.647127103888566</v>
      </c>
      <c r="H9" s="48">
        <f>SUM(H10:H13)</f>
        <v>18034</v>
      </c>
      <c r="I9" s="48">
        <f>SUM(I10:I13)</f>
        <v>2961</v>
      </c>
      <c r="J9" s="78">
        <f>I9*100/H9</f>
        <v>16.418986359099478</v>
      </c>
      <c r="K9" s="109">
        <f t="shared" ref="K9:K25" si="2">H9-B9</f>
        <v>928</v>
      </c>
      <c r="L9" s="109">
        <f t="shared" ref="L9:L23" si="3">I9-C9</f>
        <v>608</v>
      </c>
      <c r="M9" s="82">
        <f t="shared" ref="M9:M23" si="4">J9-D9</f>
        <v>2.6635788997284973</v>
      </c>
    </row>
    <row r="10" spans="1:13" s="64" customFormat="1" ht="14.5" customHeight="1" thickBot="1">
      <c r="A10" s="106" t="s">
        <v>123</v>
      </c>
      <c r="B10" s="46">
        <v>5045</v>
      </c>
      <c r="C10" s="46">
        <v>864</v>
      </c>
      <c r="D10" s="77">
        <f t="shared" si="0"/>
        <v>17.125867195242815</v>
      </c>
      <c r="E10" s="46">
        <v>5099</v>
      </c>
      <c r="F10" s="46">
        <v>960</v>
      </c>
      <c r="G10" s="77">
        <f t="shared" si="1"/>
        <v>18.827221023730143</v>
      </c>
      <c r="H10" s="46">
        <v>5455</v>
      </c>
      <c r="I10" s="46">
        <v>992</v>
      </c>
      <c r="J10" s="77">
        <f t="shared" ref="J10:J26" si="5">I10*100/H10</f>
        <v>18.185151237396884</v>
      </c>
      <c r="K10" s="108">
        <f t="shared" si="2"/>
        <v>410</v>
      </c>
      <c r="L10" s="108">
        <f t="shared" si="3"/>
        <v>128</v>
      </c>
      <c r="M10" s="110">
        <f t="shared" si="4"/>
        <v>1.0592840421540686</v>
      </c>
    </row>
    <row r="11" spans="1:13" s="64" customFormat="1" ht="14.5" customHeight="1" thickBot="1">
      <c r="A11" s="105" t="s">
        <v>124</v>
      </c>
      <c r="B11" s="48">
        <v>3</v>
      </c>
      <c r="C11" s="48">
        <v>0</v>
      </c>
      <c r="D11" s="78">
        <f t="shared" si="0"/>
        <v>0</v>
      </c>
      <c r="E11" s="243">
        <v>5</v>
      </c>
      <c r="F11" s="243" t="s">
        <v>175</v>
      </c>
      <c r="G11" s="78" t="s">
        <v>247</v>
      </c>
      <c r="H11" s="48">
        <v>71</v>
      </c>
      <c r="I11" s="48">
        <v>7</v>
      </c>
      <c r="J11" s="78">
        <f t="shared" si="5"/>
        <v>9.8591549295774641</v>
      </c>
      <c r="K11" s="109">
        <f t="shared" si="2"/>
        <v>68</v>
      </c>
      <c r="L11" s="109">
        <f t="shared" si="3"/>
        <v>7</v>
      </c>
      <c r="M11" s="82">
        <f t="shared" si="4"/>
        <v>9.8591549295774641</v>
      </c>
    </row>
    <row r="12" spans="1:13" s="64" customFormat="1" ht="14.5" customHeight="1" thickBot="1">
      <c r="A12" s="106" t="s">
        <v>29</v>
      </c>
      <c r="B12" s="46">
        <v>10</v>
      </c>
      <c r="C12" s="46">
        <v>2</v>
      </c>
      <c r="D12" s="77">
        <f t="shared" si="0"/>
        <v>20</v>
      </c>
      <c r="E12" s="46">
        <v>11</v>
      </c>
      <c r="F12" s="46" t="s">
        <v>175</v>
      </c>
      <c r="G12" s="220" t="s">
        <v>247</v>
      </c>
      <c r="H12" s="46">
        <v>70</v>
      </c>
      <c r="I12" s="46">
        <v>18</v>
      </c>
      <c r="J12" s="77">
        <f t="shared" si="5"/>
        <v>25.714285714285715</v>
      </c>
      <c r="K12" s="108">
        <f t="shared" si="2"/>
        <v>60</v>
      </c>
      <c r="L12" s="108">
        <f t="shared" si="3"/>
        <v>16</v>
      </c>
      <c r="M12" s="110">
        <f t="shared" si="4"/>
        <v>5.7142857142857153</v>
      </c>
    </row>
    <row r="13" spans="1:13" s="64" customFormat="1" ht="14.5" customHeight="1" thickBot="1">
      <c r="A13" s="105" t="s">
        <v>122</v>
      </c>
      <c r="B13" s="48">
        <v>12048</v>
      </c>
      <c r="C13" s="48">
        <v>1487</v>
      </c>
      <c r="D13" s="78">
        <f t="shared" si="0"/>
        <v>12.342297476759628</v>
      </c>
      <c r="E13" s="48">
        <v>12115</v>
      </c>
      <c r="F13" s="48">
        <v>1735</v>
      </c>
      <c r="G13" s="78">
        <f t="shared" si="1"/>
        <v>14.321089558398679</v>
      </c>
      <c r="H13" s="48">
        <v>12438</v>
      </c>
      <c r="I13" s="48">
        <v>1944</v>
      </c>
      <c r="J13" s="78">
        <f t="shared" si="5"/>
        <v>15.629522431259044</v>
      </c>
      <c r="K13" s="109">
        <f t="shared" si="2"/>
        <v>390</v>
      </c>
      <c r="L13" s="109">
        <f t="shared" si="3"/>
        <v>457</v>
      </c>
      <c r="M13" s="82">
        <f t="shared" si="4"/>
        <v>3.2872249544994165</v>
      </c>
    </row>
    <row r="14" spans="1:13" s="64" customFormat="1" ht="14.5" customHeight="1" thickBot="1">
      <c r="A14" s="43" t="s">
        <v>39</v>
      </c>
      <c r="B14" s="46">
        <v>8495</v>
      </c>
      <c r="C14" s="46">
        <v>814</v>
      </c>
      <c r="D14" s="77">
        <f t="shared" si="0"/>
        <v>9.5821071218363745</v>
      </c>
      <c r="E14" s="46">
        <v>8587</v>
      </c>
      <c r="F14" s="46">
        <v>963</v>
      </c>
      <c r="G14" s="77">
        <f t="shared" si="1"/>
        <v>11.214626761383487</v>
      </c>
      <c r="H14" s="46">
        <v>8697</v>
      </c>
      <c r="I14" s="46">
        <v>879</v>
      </c>
      <c r="J14" s="77">
        <f t="shared" si="5"/>
        <v>10.106933425319076</v>
      </c>
      <c r="K14" s="108">
        <f t="shared" si="2"/>
        <v>202</v>
      </c>
      <c r="L14" s="108">
        <f t="shared" si="3"/>
        <v>65</v>
      </c>
      <c r="M14" s="110">
        <f t="shared" si="4"/>
        <v>0.52482630348270121</v>
      </c>
    </row>
    <row r="15" spans="1:13" s="64" customFormat="1" ht="14.5" customHeight="1" thickBot="1">
      <c r="A15" s="44" t="s">
        <v>225</v>
      </c>
      <c r="B15" s="48">
        <v>9435</v>
      </c>
      <c r="C15" s="48">
        <v>414</v>
      </c>
      <c r="D15" s="78">
        <f t="shared" si="0"/>
        <v>4.3879173290938001</v>
      </c>
      <c r="E15" s="48">
        <v>9331</v>
      </c>
      <c r="F15" s="48">
        <v>501</v>
      </c>
      <c r="G15" s="78">
        <f t="shared" si="1"/>
        <v>5.3691994427178225</v>
      </c>
      <c r="H15" s="48">
        <v>9370</v>
      </c>
      <c r="I15" s="48">
        <v>509</v>
      </c>
      <c r="J15" s="78">
        <f t="shared" si="5"/>
        <v>5.432230522945571</v>
      </c>
      <c r="K15" s="109">
        <f t="shared" si="2"/>
        <v>-65</v>
      </c>
      <c r="L15" s="109">
        <f t="shared" si="3"/>
        <v>95</v>
      </c>
      <c r="M15" s="82">
        <f t="shared" si="4"/>
        <v>1.0443131938517709</v>
      </c>
    </row>
    <row r="16" spans="1:13" s="64" customFormat="1" ht="14.5" customHeight="1" thickBot="1">
      <c r="A16" s="43" t="s">
        <v>26</v>
      </c>
      <c r="B16" s="46">
        <v>2237</v>
      </c>
      <c r="C16" s="46">
        <v>200</v>
      </c>
      <c r="D16" s="77">
        <f t="shared" si="0"/>
        <v>8.9405453732677689</v>
      </c>
      <c r="E16" s="46">
        <v>2312</v>
      </c>
      <c r="F16" s="46">
        <v>221</v>
      </c>
      <c r="G16" s="77">
        <f t="shared" si="1"/>
        <v>9.5588235294117645</v>
      </c>
      <c r="H16" s="46">
        <v>2424</v>
      </c>
      <c r="I16" s="46">
        <v>214</v>
      </c>
      <c r="J16" s="77">
        <f t="shared" si="5"/>
        <v>8.8283828382838276</v>
      </c>
      <c r="K16" s="108">
        <f t="shared" si="2"/>
        <v>187</v>
      </c>
      <c r="L16" s="108">
        <f t="shared" si="3"/>
        <v>14</v>
      </c>
      <c r="M16" s="110">
        <f t="shared" si="4"/>
        <v>-0.11216253498394124</v>
      </c>
    </row>
    <row r="17" spans="1:13" s="64" customFormat="1" ht="14.5" customHeight="1" thickBot="1">
      <c r="A17" s="44" t="s">
        <v>227</v>
      </c>
      <c r="B17" s="48">
        <v>4579</v>
      </c>
      <c r="C17" s="48">
        <v>792</v>
      </c>
      <c r="D17" s="78">
        <f t="shared" si="0"/>
        <v>17.29635291548373</v>
      </c>
      <c r="E17" s="48">
        <v>4743</v>
      </c>
      <c r="F17" s="48">
        <v>879</v>
      </c>
      <c r="G17" s="78">
        <f t="shared" si="1"/>
        <v>18.5325743200506</v>
      </c>
      <c r="H17" s="48">
        <v>4918</v>
      </c>
      <c r="I17" s="48">
        <v>699</v>
      </c>
      <c r="J17" s="78">
        <f t="shared" si="5"/>
        <v>14.213094753965027</v>
      </c>
      <c r="K17" s="109">
        <f t="shared" si="2"/>
        <v>339</v>
      </c>
      <c r="L17" s="109">
        <f t="shared" si="3"/>
        <v>-93</v>
      </c>
      <c r="M17" s="82">
        <f t="shared" si="4"/>
        <v>-3.0832581615187031</v>
      </c>
    </row>
    <row r="18" spans="1:13" s="64" customFormat="1" ht="14.5" customHeight="1" thickBot="1">
      <c r="A18" s="71" t="s">
        <v>27</v>
      </c>
      <c r="B18" s="46">
        <v>1302</v>
      </c>
      <c r="C18" s="46">
        <v>78</v>
      </c>
      <c r="D18" s="77">
        <f t="shared" si="0"/>
        <v>5.9907834101382491</v>
      </c>
      <c r="E18" s="46">
        <v>1370</v>
      </c>
      <c r="F18" s="46">
        <v>99</v>
      </c>
      <c r="G18" s="77">
        <f t="shared" si="1"/>
        <v>7.226277372262774</v>
      </c>
      <c r="H18" s="46">
        <v>1446</v>
      </c>
      <c r="I18" s="46">
        <v>102</v>
      </c>
      <c r="J18" s="77">
        <f t="shared" si="5"/>
        <v>7.0539419087136928</v>
      </c>
      <c r="K18" s="108">
        <f t="shared" si="2"/>
        <v>144</v>
      </c>
      <c r="L18" s="108">
        <f t="shared" si="3"/>
        <v>24</v>
      </c>
      <c r="M18" s="110">
        <f t="shared" si="4"/>
        <v>1.0631584985754436</v>
      </c>
    </row>
    <row r="19" spans="1:13" s="64" customFormat="1" ht="14.5" customHeight="1" thickBot="1">
      <c r="A19" s="70" t="s">
        <v>4</v>
      </c>
      <c r="B19" s="48">
        <f>SUM(B20:B26)</f>
        <v>8330</v>
      </c>
      <c r="C19" s="48">
        <f>SUM(C20:C26)</f>
        <v>1854</v>
      </c>
      <c r="D19" s="78">
        <f t="shared" si="0"/>
        <v>22.256902761104442</v>
      </c>
      <c r="E19" s="48">
        <f>SUM(E20:E25)</f>
        <v>8911</v>
      </c>
      <c r="F19" s="48">
        <v>2214</v>
      </c>
      <c r="G19" s="78">
        <f>F19*100/E19</f>
        <v>24.845696330378185</v>
      </c>
      <c r="H19" s="48">
        <f>SUM(H20:H26)</f>
        <v>9647</v>
      </c>
      <c r="I19" s="48">
        <f>SUM(I20:I26)</f>
        <v>1791</v>
      </c>
      <c r="J19" s="78">
        <f t="shared" si="5"/>
        <v>18.565357105836011</v>
      </c>
      <c r="K19" s="109">
        <f t="shared" si="2"/>
        <v>1317</v>
      </c>
      <c r="L19" s="109">
        <f t="shared" si="3"/>
        <v>-63</v>
      </c>
      <c r="M19" s="82">
        <f t="shared" si="4"/>
        <v>-3.6915456552684311</v>
      </c>
    </row>
    <row r="20" spans="1:13" s="64" customFormat="1" ht="14.5" customHeight="1" thickBot="1">
      <c r="A20" s="106" t="s">
        <v>128</v>
      </c>
      <c r="B20" s="46">
        <v>18</v>
      </c>
      <c r="C20" s="46">
        <v>4</v>
      </c>
      <c r="D20" s="77">
        <f>C20*100/B20</f>
        <v>22.222222222222221</v>
      </c>
      <c r="E20" s="46">
        <v>22</v>
      </c>
      <c r="F20" s="244" t="s">
        <v>175</v>
      </c>
      <c r="G20" s="220" t="s">
        <v>247</v>
      </c>
      <c r="H20" s="46">
        <v>19</v>
      </c>
      <c r="I20" s="46">
        <v>0</v>
      </c>
      <c r="J20" s="77">
        <f>I20*100/H20</f>
        <v>0</v>
      </c>
      <c r="K20" s="108">
        <f t="shared" si="2"/>
        <v>1</v>
      </c>
      <c r="L20" s="108">
        <f t="shared" si="3"/>
        <v>-4</v>
      </c>
      <c r="M20" s="110">
        <f t="shared" si="4"/>
        <v>-22.222222222222221</v>
      </c>
    </row>
    <row r="21" spans="1:13" s="64" customFormat="1" ht="14.5" customHeight="1" thickBot="1">
      <c r="A21" s="105" t="s">
        <v>129</v>
      </c>
      <c r="B21" s="48">
        <v>157</v>
      </c>
      <c r="C21" s="48">
        <v>9</v>
      </c>
      <c r="D21" s="78">
        <f t="shared" si="0"/>
        <v>5.7324840764331206</v>
      </c>
      <c r="E21" s="48">
        <v>170</v>
      </c>
      <c r="F21" s="48">
        <v>17</v>
      </c>
      <c r="G21" s="78">
        <f>F21*100/E21</f>
        <v>10</v>
      </c>
      <c r="H21" s="48">
        <v>209</v>
      </c>
      <c r="I21" s="48">
        <v>22</v>
      </c>
      <c r="J21" s="78">
        <f t="shared" si="5"/>
        <v>10.526315789473685</v>
      </c>
      <c r="K21" s="109">
        <f t="shared" si="2"/>
        <v>52</v>
      </c>
      <c r="L21" s="109">
        <f t="shared" si="3"/>
        <v>13</v>
      </c>
      <c r="M21" s="82">
        <f t="shared" si="4"/>
        <v>4.7938317130405643</v>
      </c>
    </row>
    <row r="22" spans="1:13" ht="14.5" customHeight="1" thickBot="1">
      <c r="A22" s="106" t="s">
        <v>126</v>
      </c>
      <c r="B22" s="46">
        <v>62</v>
      </c>
      <c r="C22" s="46">
        <v>19</v>
      </c>
      <c r="D22" s="77">
        <f t="shared" si="0"/>
        <v>30.64516129032258</v>
      </c>
      <c r="E22" s="46">
        <v>63</v>
      </c>
      <c r="F22" s="46">
        <v>26</v>
      </c>
      <c r="G22" s="77">
        <f>F22*100/E22</f>
        <v>41.269841269841272</v>
      </c>
      <c r="H22" s="46">
        <v>55</v>
      </c>
      <c r="I22" s="46">
        <v>19</v>
      </c>
      <c r="J22" s="77">
        <f t="shared" si="5"/>
        <v>34.545454545454547</v>
      </c>
      <c r="K22" s="108">
        <f t="shared" si="2"/>
        <v>-7</v>
      </c>
      <c r="L22" s="108">
        <f t="shared" si="3"/>
        <v>0</v>
      </c>
      <c r="M22" s="110">
        <f t="shared" si="4"/>
        <v>3.9002932551319667</v>
      </c>
    </row>
    <row r="23" spans="1:13" ht="25" customHeight="1" thickBot="1">
      <c r="A23" s="107" t="s">
        <v>176</v>
      </c>
      <c r="B23" s="48">
        <v>7142</v>
      </c>
      <c r="C23" s="48">
        <v>1670</v>
      </c>
      <c r="D23" s="78">
        <f t="shared" si="0"/>
        <v>23.382805936712405</v>
      </c>
      <c r="E23" s="48">
        <v>7585</v>
      </c>
      <c r="F23" s="48">
        <v>2011</v>
      </c>
      <c r="G23" s="78">
        <f>F23*100/E23</f>
        <v>26.512854317732366</v>
      </c>
      <c r="H23" s="48">
        <v>7753</v>
      </c>
      <c r="I23" s="48">
        <v>1498</v>
      </c>
      <c r="J23" s="78">
        <f t="shared" si="5"/>
        <v>19.321552947246229</v>
      </c>
      <c r="K23" s="109">
        <f t="shared" si="2"/>
        <v>611</v>
      </c>
      <c r="L23" s="109">
        <f t="shared" si="3"/>
        <v>-172</v>
      </c>
      <c r="M23" s="82">
        <f t="shared" si="4"/>
        <v>-4.0612529894661762</v>
      </c>
    </row>
    <row r="24" spans="1:13" ht="14.5" customHeight="1" thickBot="1">
      <c r="A24" s="106" t="s">
        <v>125</v>
      </c>
      <c r="B24" s="46">
        <v>119</v>
      </c>
      <c r="C24" s="46">
        <v>14</v>
      </c>
      <c r="D24" s="77">
        <f t="shared" si="0"/>
        <v>11.764705882352942</v>
      </c>
      <c r="E24" s="46">
        <v>147</v>
      </c>
      <c r="F24" s="46">
        <v>25</v>
      </c>
      <c r="G24" s="77">
        <f>F24*100/E24</f>
        <v>17.006802721088434</v>
      </c>
      <c r="H24" s="46">
        <v>151</v>
      </c>
      <c r="I24" s="46">
        <v>14</v>
      </c>
      <c r="J24" s="77">
        <f t="shared" si="5"/>
        <v>9.2715231788079464</v>
      </c>
      <c r="K24" s="108">
        <f t="shared" si="2"/>
        <v>32</v>
      </c>
      <c r="L24" s="108">
        <f>I24-C24</f>
        <v>0</v>
      </c>
      <c r="M24" s="110">
        <f>J24-D24</f>
        <v>-2.4931827035449956</v>
      </c>
    </row>
    <row r="25" spans="1:13" ht="14.5" customHeight="1" thickBot="1">
      <c r="A25" s="105" t="s">
        <v>127</v>
      </c>
      <c r="B25" s="48">
        <v>832</v>
      </c>
      <c r="C25" s="48">
        <v>138</v>
      </c>
      <c r="D25" s="78">
        <f t="shared" si="0"/>
        <v>16.58653846153846</v>
      </c>
      <c r="E25" s="48">
        <v>924</v>
      </c>
      <c r="F25" s="48">
        <v>131</v>
      </c>
      <c r="G25" s="78">
        <f>F25*100/E25</f>
        <v>14.177489177489177</v>
      </c>
      <c r="H25" s="48">
        <v>857</v>
      </c>
      <c r="I25" s="48">
        <v>140</v>
      </c>
      <c r="J25" s="78">
        <f t="shared" si="5"/>
        <v>16.336056009334889</v>
      </c>
      <c r="K25" s="109">
        <f t="shared" si="2"/>
        <v>25</v>
      </c>
      <c r="L25" s="109">
        <f>I25-C25</f>
        <v>2</v>
      </c>
      <c r="M25" s="82">
        <f>J25-D25</f>
        <v>-0.25048245220357046</v>
      </c>
    </row>
    <row r="26" spans="1:13" ht="14.5" customHeight="1" thickBot="1">
      <c r="A26" s="174" t="s">
        <v>177</v>
      </c>
      <c r="B26" s="220" t="s">
        <v>247</v>
      </c>
      <c r="C26" s="220" t="s">
        <v>247</v>
      </c>
      <c r="D26" s="220" t="s">
        <v>247</v>
      </c>
      <c r="E26" s="220" t="s">
        <v>247</v>
      </c>
      <c r="F26" s="220" t="s">
        <v>247</v>
      </c>
      <c r="G26" s="220" t="s">
        <v>247</v>
      </c>
      <c r="H26" s="46">
        <v>603</v>
      </c>
      <c r="I26" s="46">
        <v>98</v>
      </c>
      <c r="J26" s="77">
        <f t="shared" si="5"/>
        <v>16.252072968490879</v>
      </c>
      <c r="K26" s="220" t="s">
        <v>247</v>
      </c>
      <c r="L26" s="220" t="s">
        <v>247</v>
      </c>
      <c r="M26" s="220" t="s">
        <v>247</v>
      </c>
    </row>
    <row r="27" spans="1:13" ht="20" customHeight="1">
      <c r="A27" s="357" t="s">
        <v>305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</row>
  </sheetData>
  <mergeCells count="14">
    <mergeCell ref="A27:M27"/>
    <mergeCell ref="A5:A6"/>
    <mergeCell ref="E5:G5"/>
    <mergeCell ref="F6:G6"/>
    <mergeCell ref="E7:F7"/>
    <mergeCell ref="B5:D5"/>
    <mergeCell ref="B7:C7"/>
    <mergeCell ref="H7:I7"/>
    <mergeCell ref="K7:L7"/>
    <mergeCell ref="H5:J5"/>
    <mergeCell ref="K5:M5"/>
    <mergeCell ref="C6:D6"/>
    <mergeCell ref="I6:J6"/>
    <mergeCell ref="L6:M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I14" sqref="I14"/>
    </sheetView>
  </sheetViews>
  <sheetFormatPr baseColWidth="10" defaultColWidth="10.81640625" defaultRowHeight="14"/>
  <cols>
    <col min="1" max="1" width="24.81640625" style="1" customWidth="1"/>
    <col min="2" max="7" width="13.54296875" style="1" customWidth="1"/>
    <col min="8" max="16384" width="10.81640625" style="1"/>
  </cols>
  <sheetData>
    <row r="1" spans="1:7" s="40" customFormat="1" ht="20.149999999999999" customHeight="1">
      <c r="A1" s="35" t="s">
        <v>0</v>
      </c>
    </row>
    <row r="2" spans="1:7" s="127" customFormat="1" ht="14.5" customHeight="1">
      <c r="A2" s="126"/>
    </row>
    <row r="3" spans="1:7" s="125" customFormat="1" ht="14.5" customHeight="1">
      <c r="A3" s="54" t="s">
        <v>291</v>
      </c>
    </row>
    <row r="4" spans="1:7" s="127" customFormat="1" ht="14.5" customHeight="1"/>
    <row r="5" spans="1:7" s="42" customFormat="1" ht="35.15" customHeight="1">
      <c r="A5" s="95" t="s">
        <v>29</v>
      </c>
      <c r="B5" s="293">
        <v>2011</v>
      </c>
      <c r="C5" s="293">
        <v>2015</v>
      </c>
      <c r="D5" s="291" t="s">
        <v>59</v>
      </c>
      <c r="E5" s="293">
        <v>2011</v>
      </c>
      <c r="F5" s="293">
        <v>2015</v>
      </c>
      <c r="G5" s="291" t="s">
        <v>59</v>
      </c>
    </row>
    <row r="6" spans="1:7" s="111" customFormat="1" ht="24">
      <c r="A6" s="308"/>
      <c r="B6" s="434" t="s">
        <v>5</v>
      </c>
      <c r="C6" s="434"/>
      <c r="D6" s="434"/>
      <c r="E6" s="433" t="s">
        <v>178</v>
      </c>
      <c r="F6" s="433"/>
      <c r="G6" s="307" t="s">
        <v>81</v>
      </c>
    </row>
    <row r="7" spans="1:7" s="2" customFormat="1" ht="14.5" customHeight="1">
      <c r="A7" s="7" t="s">
        <v>10</v>
      </c>
      <c r="B7" s="309">
        <f>B8+B19</f>
        <v>6505</v>
      </c>
      <c r="C7" s="309">
        <f>SUM(C9:C18,C20:C25)</f>
        <v>7155</v>
      </c>
      <c r="D7" s="310">
        <f t="shared" ref="D7:D25" si="0">C7-B7</f>
        <v>650</v>
      </c>
      <c r="E7" s="311">
        <v>12.634993396006527</v>
      </c>
      <c r="F7" s="311">
        <v>13.119774094176323</v>
      </c>
      <c r="G7" s="289">
        <f t="shared" ref="G7:G25" si="1">F7-E7</f>
        <v>0.48478069816979641</v>
      </c>
    </row>
    <row r="8" spans="1:7" s="2" customFormat="1" ht="14.5" customHeight="1">
      <c r="A8" s="44" t="s">
        <v>30</v>
      </c>
      <c r="B8" s="11">
        <v>3235</v>
      </c>
      <c r="C8" s="11">
        <f>SUM(C9:C18)</f>
        <v>4668</v>
      </c>
      <c r="D8" s="80">
        <f t="shared" si="0"/>
        <v>1433</v>
      </c>
      <c r="E8" s="121">
        <v>7.91321151635234</v>
      </c>
      <c r="F8" s="121">
        <v>10.783339878491072</v>
      </c>
      <c r="G8" s="32">
        <f t="shared" si="1"/>
        <v>2.8701283621387317</v>
      </c>
    </row>
    <row r="9" spans="1:7" s="2" customFormat="1" ht="14.5" customHeight="1">
      <c r="A9" s="68" t="s">
        <v>11</v>
      </c>
      <c r="B9" s="12">
        <v>80</v>
      </c>
      <c r="C9" s="12">
        <v>108</v>
      </c>
      <c r="D9" s="79">
        <f t="shared" si="0"/>
        <v>28</v>
      </c>
      <c r="E9" s="62">
        <v>4.7590719809637116</v>
      </c>
      <c r="F9" s="62">
        <v>6.118980169971671</v>
      </c>
      <c r="G9" s="31">
        <f t="shared" si="1"/>
        <v>1.3599081890079594</v>
      </c>
    </row>
    <row r="10" spans="1:7" s="2" customFormat="1" ht="14.5" customHeight="1">
      <c r="A10" s="69" t="s">
        <v>12</v>
      </c>
      <c r="B10" s="10">
        <v>171</v>
      </c>
      <c r="C10" s="10">
        <v>171</v>
      </c>
      <c r="D10" s="80">
        <f t="shared" si="0"/>
        <v>0</v>
      </c>
      <c r="E10" s="63">
        <v>16.223908918406071</v>
      </c>
      <c r="F10" s="63">
        <v>16.31679389312977</v>
      </c>
      <c r="G10" s="32">
        <f t="shared" si="1"/>
        <v>9.2884974723698832E-2</v>
      </c>
    </row>
    <row r="11" spans="1:7" s="2" customFormat="1" ht="14.5" customHeight="1">
      <c r="A11" s="68" t="s">
        <v>13</v>
      </c>
      <c r="B11" s="12">
        <v>253</v>
      </c>
      <c r="C11" s="12">
        <v>378</v>
      </c>
      <c r="D11" s="79">
        <f t="shared" si="0"/>
        <v>125</v>
      </c>
      <c r="E11" s="62">
        <v>5.3979091103050996</v>
      </c>
      <c r="F11" s="62">
        <v>7.3842547372533698</v>
      </c>
      <c r="G11" s="31">
        <f t="shared" si="1"/>
        <v>1.9863456269482702</v>
      </c>
    </row>
    <row r="12" spans="1:7" s="2" customFormat="1" ht="14.5" customHeight="1">
      <c r="A12" s="69" t="s">
        <v>14</v>
      </c>
      <c r="B12" s="167" t="s">
        <v>175</v>
      </c>
      <c r="C12" s="10">
        <v>8</v>
      </c>
      <c r="D12" s="167" t="s">
        <v>175</v>
      </c>
      <c r="E12" s="167" t="s">
        <v>175</v>
      </c>
      <c r="F12" s="63">
        <v>1.8390804597701149</v>
      </c>
      <c r="G12" s="167" t="s">
        <v>175</v>
      </c>
    </row>
    <row r="13" spans="1:7" s="2" customFormat="1" ht="14.5" customHeight="1">
      <c r="A13" s="68" t="s">
        <v>15</v>
      </c>
      <c r="B13" s="12">
        <v>205</v>
      </c>
      <c r="C13" s="12">
        <v>430</v>
      </c>
      <c r="D13" s="79">
        <f t="shared" si="0"/>
        <v>225</v>
      </c>
      <c r="E13" s="62">
        <v>2.1610794855576638</v>
      </c>
      <c r="F13" s="62">
        <v>4.3539894694208181</v>
      </c>
      <c r="G13" s="31">
        <f t="shared" si="1"/>
        <v>2.1929099838631543</v>
      </c>
    </row>
    <row r="14" spans="1:7" s="2" customFormat="1" ht="14.5" customHeight="1">
      <c r="A14" s="69" t="s">
        <v>16</v>
      </c>
      <c r="B14" s="10">
        <v>368</v>
      </c>
      <c r="C14" s="10">
        <v>481</v>
      </c>
      <c r="D14" s="80">
        <f t="shared" si="0"/>
        <v>113</v>
      </c>
      <c r="E14" s="63">
        <v>9.3164556962025316</v>
      </c>
      <c r="F14" s="63">
        <v>11.471500119246363</v>
      </c>
      <c r="G14" s="32">
        <f t="shared" si="1"/>
        <v>2.1550444230438313</v>
      </c>
    </row>
    <row r="15" spans="1:7" s="2" customFormat="1" ht="14.5" customHeight="1">
      <c r="A15" s="68" t="s">
        <v>17</v>
      </c>
      <c r="B15" s="12">
        <v>217</v>
      </c>
      <c r="C15" s="12">
        <v>339</v>
      </c>
      <c r="D15" s="79">
        <f t="shared" si="0"/>
        <v>122</v>
      </c>
      <c r="E15" s="62">
        <v>8.93371757925072</v>
      </c>
      <c r="F15" s="62">
        <v>13.587174348697395</v>
      </c>
      <c r="G15" s="31">
        <f t="shared" si="1"/>
        <v>4.6534567694466755</v>
      </c>
    </row>
    <row r="16" spans="1:7" s="2" customFormat="1" ht="14.5" customHeight="1">
      <c r="A16" s="69" t="s">
        <v>18</v>
      </c>
      <c r="B16" s="10">
        <v>1020</v>
      </c>
      <c r="C16" s="10">
        <v>1501</v>
      </c>
      <c r="D16" s="80">
        <f t="shared" si="0"/>
        <v>481</v>
      </c>
      <c r="E16" s="63">
        <v>12.372634643377001</v>
      </c>
      <c r="F16" s="63">
        <v>17.233065442020667</v>
      </c>
      <c r="G16" s="32">
        <f t="shared" si="1"/>
        <v>4.8604307986436659</v>
      </c>
    </row>
    <row r="17" spans="1:7" s="2" customFormat="1" ht="14.5" customHeight="1">
      <c r="A17" s="68" t="s">
        <v>19</v>
      </c>
      <c r="B17" s="12">
        <v>883</v>
      </c>
      <c r="C17" s="12">
        <v>1204</v>
      </c>
      <c r="D17" s="79">
        <f t="shared" si="0"/>
        <v>321</v>
      </c>
      <c r="E17" s="62">
        <v>10.445995504554595</v>
      </c>
      <c r="F17" s="62">
        <v>13.135500763691905</v>
      </c>
      <c r="G17" s="31">
        <f t="shared" si="1"/>
        <v>2.6895052591373094</v>
      </c>
    </row>
    <row r="18" spans="1:7" s="2" customFormat="1" ht="14.5" customHeight="1">
      <c r="A18" s="69" t="s">
        <v>20</v>
      </c>
      <c r="B18" s="167" t="s">
        <v>175</v>
      </c>
      <c r="C18" s="10">
        <v>48</v>
      </c>
      <c r="D18" s="167" t="s">
        <v>175</v>
      </c>
      <c r="E18" s="167" t="s">
        <v>175</v>
      </c>
      <c r="F18" s="63">
        <v>9.9585062240663902</v>
      </c>
      <c r="G18" s="167" t="s">
        <v>175</v>
      </c>
    </row>
    <row r="19" spans="1:7" s="2" customFormat="1" ht="14.5" customHeight="1">
      <c r="A19" s="43" t="s">
        <v>31</v>
      </c>
      <c r="B19" s="12">
        <f>SUM(B20:B25)</f>
        <v>3270</v>
      </c>
      <c r="C19" s="12">
        <f>SUM(C20:C25)</f>
        <v>2487</v>
      </c>
      <c r="D19" s="79">
        <f t="shared" si="0"/>
        <v>-783</v>
      </c>
      <c r="E19" s="62">
        <v>30.840328208997455</v>
      </c>
      <c r="F19" s="62">
        <v>22.112563350226726</v>
      </c>
      <c r="G19" s="31">
        <f t="shared" si="1"/>
        <v>-8.7277648587707297</v>
      </c>
    </row>
    <row r="20" spans="1:7" s="2" customFormat="1" ht="14.5" customHeight="1">
      <c r="A20" s="69" t="s">
        <v>21</v>
      </c>
      <c r="B20" s="10">
        <v>1967</v>
      </c>
      <c r="C20" s="10">
        <v>1001</v>
      </c>
      <c r="D20" s="80">
        <f t="shared" si="0"/>
        <v>-966</v>
      </c>
      <c r="E20" s="63">
        <v>99.494183105715734</v>
      </c>
      <c r="F20" s="63">
        <v>42.487266553480474</v>
      </c>
      <c r="G20" s="32">
        <f t="shared" si="1"/>
        <v>-57.006916552235261</v>
      </c>
    </row>
    <row r="21" spans="1:7" s="2" customFormat="1" ht="14.5" customHeight="1">
      <c r="A21" s="68" t="s">
        <v>22</v>
      </c>
      <c r="B21" s="12">
        <v>481</v>
      </c>
      <c r="C21" s="12">
        <v>516</v>
      </c>
      <c r="D21" s="79">
        <f t="shared" si="0"/>
        <v>35</v>
      </c>
      <c r="E21" s="62">
        <v>27.205882352941178</v>
      </c>
      <c r="F21" s="62">
        <v>28.01302931596091</v>
      </c>
      <c r="G21" s="31">
        <f t="shared" si="1"/>
        <v>0.80714696301973277</v>
      </c>
    </row>
    <row r="22" spans="1:7" s="2" customFormat="1" ht="14.5" customHeight="1">
      <c r="A22" s="69" t="s">
        <v>32</v>
      </c>
      <c r="B22" s="10">
        <v>123</v>
      </c>
      <c r="C22" s="10">
        <v>133</v>
      </c>
      <c r="D22" s="80">
        <f t="shared" si="0"/>
        <v>10</v>
      </c>
      <c r="E22" s="63">
        <v>11.826923076923077</v>
      </c>
      <c r="F22" s="63">
        <v>12.488262910798122</v>
      </c>
      <c r="G22" s="32">
        <f t="shared" si="1"/>
        <v>0.66133983387504536</v>
      </c>
    </row>
    <row r="23" spans="1:7" s="2" customFormat="1" ht="14.5" customHeight="1">
      <c r="A23" s="68" t="s">
        <v>23</v>
      </c>
      <c r="B23" s="12">
        <v>281</v>
      </c>
      <c r="C23" s="12">
        <v>354</v>
      </c>
      <c r="D23" s="79">
        <f t="shared" si="0"/>
        <v>73</v>
      </c>
      <c r="E23" s="62">
        <v>10.107913669064748</v>
      </c>
      <c r="F23" s="62">
        <v>12.232204561161023</v>
      </c>
      <c r="G23" s="31">
        <f t="shared" si="1"/>
        <v>2.1242908920962744</v>
      </c>
    </row>
    <row r="24" spans="1:7" s="2" customFormat="1" ht="14.5" customHeight="1">
      <c r="A24" s="69" t="s">
        <v>24</v>
      </c>
      <c r="B24" s="10">
        <v>361</v>
      </c>
      <c r="C24" s="10">
        <v>394</v>
      </c>
      <c r="D24" s="80">
        <f t="shared" si="0"/>
        <v>33</v>
      </c>
      <c r="E24" s="63">
        <v>20.939675174013921</v>
      </c>
      <c r="F24" s="63">
        <v>22.209695603156707</v>
      </c>
      <c r="G24" s="32">
        <f t="shared" si="1"/>
        <v>1.2700204291427859</v>
      </c>
    </row>
    <row r="25" spans="1:7" s="2" customFormat="1" ht="14.5" customHeight="1">
      <c r="A25" s="68" t="s">
        <v>25</v>
      </c>
      <c r="B25" s="12">
        <v>57</v>
      </c>
      <c r="C25" s="12">
        <v>89</v>
      </c>
      <c r="D25" s="79">
        <f t="shared" si="0"/>
        <v>32</v>
      </c>
      <c r="E25" s="62">
        <v>4.3378995433789953</v>
      </c>
      <c r="F25" s="62">
        <v>6.7629179331306988</v>
      </c>
      <c r="G25" s="31">
        <f t="shared" si="1"/>
        <v>2.4250183897517035</v>
      </c>
    </row>
    <row r="26" spans="1:7" s="2" customFormat="1" ht="14.5" customHeight="1">
      <c r="A26" s="338" t="s">
        <v>305</v>
      </c>
      <c r="B26" s="338"/>
      <c r="C26" s="338"/>
      <c r="D26" s="338"/>
      <c r="E26" s="338"/>
      <c r="F26" s="338"/>
      <c r="G26" s="338"/>
    </row>
    <row r="27" spans="1:7" s="2" customFormat="1" ht="14.5" customHeight="1">
      <c r="A27" s="370"/>
      <c r="B27" s="370"/>
      <c r="C27" s="370"/>
      <c r="D27" s="370"/>
      <c r="E27" s="370"/>
      <c r="F27" s="370"/>
      <c r="G27" s="370"/>
    </row>
    <row r="28" spans="1:7" s="2" customFormat="1" ht="14.5" customHeight="1"/>
    <row r="29" spans="1:7" s="2" customFormat="1" ht="14.5" customHeight="1"/>
    <row r="30" spans="1:7" s="2" customFormat="1" ht="14.5" customHeight="1"/>
    <row r="31" spans="1:7" s="2" customFormat="1" ht="14.5" customHeight="1"/>
    <row r="32" spans="1:7" s="2" customFormat="1" ht="14.5" customHeight="1"/>
    <row r="33" s="2" customFormat="1" ht="14.5" customHeight="1"/>
    <row r="34" s="2" customFormat="1" ht="14.5" customHeight="1"/>
    <row r="35" s="2" customFormat="1" ht="14.5" customHeight="1"/>
    <row r="36" s="2" customFormat="1" ht="14.5" customHeight="1"/>
    <row r="37" s="2" customFormat="1" ht="14.5" customHeight="1"/>
    <row r="38" s="2" customFormat="1" ht="14.5" customHeight="1"/>
    <row r="39" s="2" customFormat="1" ht="14.5" customHeight="1"/>
  </sheetData>
  <mergeCells count="3">
    <mergeCell ref="B6:D6"/>
    <mergeCell ref="E6:F6"/>
    <mergeCell ref="A26:G2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K11" sqref="K11"/>
    </sheetView>
  </sheetViews>
  <sheetFormatPr baseColWidth="10" defaultColWidth="10.81640625" defaultRowHeight="14"/>
  <cols>
    <col min="1" max="1" width="24.81640625" style="1" customWidth="1"/>
    <col min="2" max="7" width="13.54296875" style="1" customWidth="1"/>
    <col min="8" max="16384" width="10.81640625" style="1"/>
  </cols>
  <sheetData>
    <row r="1" spans="1:7" s="40" customFormat="1" ht="20.149999999999999" customHeight="1">
      <c r="A1" s="35" t="s">
        <v>0</v>
      </c>
    </row>
    <row r="2" spans="1:7" s="127" customFormat="1" ht="14.5" customHeight="1">
      <c r="A2" s="126"/>
    </row>
    <row r="3" spans="1:7" s="125" customFormat="1" ht="14.5" customHeight="1">
      <c r="A3" s="54" t="s">
        <v>290</v>
      </c>
    </row>
    <row r="4" spans="1:7" s="127" customFormat="1" ht="14.5" customHeight="1"/>
    <row r="5" spans="1:7" s="42" customFormat="1" ht="35.15" customHeight="1">
      <c r="A5" s="293" t="s">
        <v>29</v>
      </c>
      <c r="B5" s="293">
        <v>2011</v>
      </c>
      <c r="C5" s="293">
        <v>2015</v>
      </c>
      <c r="D5" s="291" t="s">
        <v>59</v>
      </c>
      <c r="E5" s="293">
        <v>2011</v>
      </c>
      <c r="F5" s="293">
        <v>2015</v>
      </c>
      <c r="G5" s="291" t="s">
        <v>59</v>
      </c>
    </row>
    <row r="6" spans="1:7" s="42" customFormat="1" ht="24">
      <c r="A6" s="312"/>
      <c r="B6" s="434" t="s">
        <v>5</v>
      </c>
      <c r="C6" s="434"/>
      <c r="D6" s="434"/>
      <c r="E6" s="433" t="s">
        <v>8</v>
      </c>
      <c r="F6" s="433"/>
      <c r="G6" s="307" t="s">
        <v>81</v>
      </c>
    </row>
    <row r="7" spans="1:7" s="64" customFormat="1" ht="14.5" customHeight="1">
      <c r="A7" s="280" t="s">
        <v>10</v>
      </c>
      <c r="B7" s="309">
        <f>B8+B19</f>
        <v>2353</v>
      </c>
      <c r="C7" s="309">
        <f>C8+C19</f>
        <v>2955</v>
      </c>
      <c r="D7" s="310">
        <f t="shared" ref="D7:D25" si="0">C7-B7</f>
        <v>602</v>
      </c>
      <c r="E7" s="311">
        <v>13.75540745937098</v>
      </c>
      <c r="F7" s="311">
        <v>16.418986359099478</v>
      </c>
      <c r="G7" s="289">
        <f>F7-E7</f>
        <v>2.6635788997284973</v>
      </c>
    </row>
    <row r="8" spans="1:7" s="64" customFormat="1" ht="14.5" customHeight="1">
      <c r="A8" s="44" t="s">
        <v>30</v>
      </c>
      <c r="B8" s="11">
        <v>1383</v>
      </c>
      <c r="C8" s="11">
        <f>SUM(C9:C18)</f>
        <v>2012</v>
      </c>
      <c r="D8" s="80">
        <f t="shared" si="0"/>
        <v>629</v>
      </c>
      <c r="E8" s="121">
        <v>10.685312524144326</v>
      </c>
      <c r="F8" s="121">
        <v>14.555683785343335</v>
      </c>
      <c r="G8" s="32">
        <f t="shared" ref="G8:G25" si="1">F8-E8</f>
        <v>3.8703712611990095</v>
      </c>
    </row>
    <row r="9" spans="1:7" s="64" customFormat="1" ht="14.5" customHeight="1">
      <c r="A9" s="68" t="s">
        <v>11</v>
      </c>
      <c r="B9" s="12">
        <v>21</v>
      </c>
      <c r="C9" s="12">
        <v>28</v>
      </c>
      <c r="D9" s="79">
        <f t="shared" si="0"/>
        <v>7</v>
      </c>
      <c r="E9" s="62">
        <v>5.7065217391304346</v>
      </c>
      <c r="F9" s="62">
        <v>7.2164948453608249</v>
      </c>
      <c r="G9" s="31">
        <f t="shared" si="1"/>
        <v>1.5099731062303903</v>
      </c>
    </row>
    <row r="10" spans="1:7" s="64" customFormat="1" ht="14.5" customHeight="1">
      <c r="A10" s="69" t="s">
        <v>12</v>
      </c>
      <c r="B10" s="167" t="s">
        <v>175</v>
      </c>
      <c r="C10" s="167" t="s">
        <v>175</v>
      </c>
      <c r="D10" s="167" t="s">
        <v>175</v>
      </c>
      <c r="E10" s="167" t="s">
        <v>175</v>
      </c>
      <c r="F10" s="167" t="s">
        <v>175</v>
      </c>
      <c r="G10" s="167" t="s">
        <v>175</v>
      </c>
    </row>
    <row r="11" spans="1:7" s="64" customFormat="1" ht="14.5" customHeight="1">
      <c r="A11" s="68" t="s">
        <v>13</v>
      </c>
      <c r="B11" s="12">
        <v>69</v>
      </c>
      <c r="C11" s="12">
        <v>114</v>
      </c>
      <c r="D11" s="79">
        <f t="shared" si="0"/>
        <v>45</v>
      </c>
      <c r="E11" s="62">
        <v>4.703476482617587</v>
      </c>
      <c r="F11" s="62">
        <v>7.0067609096496621</v>
      </c>
      <c r="G11" s="31">
        <f t="shared" si="1"/>
        <v>2.3032844270320751</v>
      </c>
    </row>
    <row r="12" spans="1:7" s="64" customFormat="1" ht="14.5" customHeight="1">
      <c r="A12" s="69" t="s">
        <v>14</v>
      </c>
      <c r="B12" s="167" t="s">
        <v>175</v>
      </c>
      <c r="C12" s="167" t="s">
        <v>175</v>
      </c>
      <c r="D12" s="167" t="s">
        <v>175</v>
      </c>
      <c r="E12" s="167" t="s">
        <v>175</v>
      </c>
      <c r="F12" s="167" t="s">
        <v>175</v>
      </c>
      <c r="G12" s="167" t="s">
        <v>175</v>
      </c>
    </row>
    <row r="13" spans="1:7" s="64" customFormat="1" ht="14.5" customHeight="1">
      <c r="A13" s="68" t="s">
        <v>15</v>
      </c>
      <c r="B13" s="12">
        <v>43</v>
      </c>
      <c r="C13" s="12">
        <v>103</v>
      </c>
      <c r="D13" s="79">
        <f t="shared" si="0"/>
        <v>60</v>
      </c>
      <c r="E13" s="62">
        <v>1.8454935622317596</v>
      </c>
      <c r="F13" s="62">
        <v>4.1751114714227811</v>
      </c>
      <c r="G13" s="31">
        <f t="shared" si="1"/>
        <v>2.3296179091910214</v>
      </c>
    </row>
    <row r="14" spans="1:7" s="64" customFormat="1" ht="14.5" customHeight="1">
      <c r="A14" s="69" t="s">
        <v>16</v>
      </c>
      <c r="B14" s="10">
        <v>177</v>
      </c>
      <c r="C14" s="10">
        <v>237</v>
      </c>
      <c r="D14" s="80">
        <f t="shared" si="0"/>
        <v>60</v>
      </c>
      <c r="E14" s="63">
        <v>11.069418386491558</v>
      </c>
      <c r="F14" s="63">
        <v>13.998818665091553</v>
      </c>
      <c r="G14" s="32">
        <f t="shared" si="1"/>
        <v>2.9294002785999957</v>
      </c>
    </row>
    <row r="15" spans="1:7" s="64" customFormat="1" ht="14.5" customHeight="1">
      <c r="A15" s="68" t="s">
        <v>17</v>
      </c>
      <c r="B15" s="12">
        <v>102</v>
      </c>
      <c r="C15" s="12">
        <v>162</v>
      </c>
      <c r="D15" s="79">
        <f t="shared" si="0"/>
        <v>60</v>
      </c>
      <c r="E15" s="62">
        <v>9.5864661654135332</v>
      </c>
      <c r="F15" s="62">
        <v>13.989637305699482</v>
      </c>
      <c r="G15" s="31">
        <f t="shared" si="1"/>
        <v>4.4031711402859486</v>
      </c>
    </row>
    <row r="16" spans="1:7" s="64" customFormat="1" ht="14.5" customHeight="1">
      <c r="A16" s="69" t="s">
        <v>18</v>
      </c>
      <c r="B16" s="10">
        <v>625</v>
      </c>
      <c r="C16" s="10">
        <v>892</v>
      </c>
      <c r="D16" s="80">
        <f t="shared" si="0"/>
        <v>267</v>
      </c>
      <c r="E16" s="63">
        <v>18.414849734826163</v>
      </c>
      <c r="F16" s="63">
        <v>24.451754385964911</v>
      </c>
      <c r="G16" s="32">
        <f t="shared" si="1"/>
        <v>6.0369046511387481</v>
      </c>
    </row>
    <row r="17" spans="1:7" s="64" customFormat="1" ht="14.5" customHeight="1">
      <c r="A17" s="68" t="s">
        <v>19</v>
      </c>
      <c r="B17" s="12">
        <v>330</v>
      </c>
      <c r="C17" s="12">
        <v>462</v>
      </c>
      <c r="D17" s="79">
        <f t="shared" si="0"/>
        <v>132</v>
      </c>
      <c r="E17" s="62">
        <v>13.237063778580024</v>
      </c>
      <c r="F17" s="62">
        <v>17.473524962178516</v>
      </c>
      <c r="G17" s="31">
        <f t="shared" si="1"/>
        <v>4.2364611835984913</v>
      </c>
    </row>
    <row r="18" spans="1:7" s="64" customFormat="1" ht="14.5" customHeight="1">
      <c r="A18" s="69" t="s">
        <v>20</v>
      </c>
      <c r="B18" s="10">
        <v>12</v>
      </c>
      <c r="C18" s="10">
        <v>14</v>
      </c>
      <c r="D18" s="80">
        <f t="shared" si="0"/>
        <v>2</v>
      </c>
      <c r="E18" s="63">
        <v>9.1603053435114496</v>
      </c>
      <c r="F18" s="63">
        <v>10.294117647058824</v>
      </c>
      <c r="G18" s="32">
        <f t="shared" si="1"/>
        <v>1.1338123035473746</v>
      </c>
    </row>
    <row r="19" spans="1:7" s="64" customFormat="1" ht="14.5" customHeight="1">
      <c r="A19" s="43" t="s">
        <v>31</v>
      </c>
      <c r="B19" s="12">
        <f>SUM(B20:B25)</f>
        <v>970</v>
      </c>
      <c r="C19" s="12">
        <f>SUM(C20:C25)</f>
        <v>943</v>
      </c>
      <c r="D19" s="79">
        <f t="shared" si="0"/>
        <v>-27</v>
      </c>
      <c r="E19" s="62">
        <v>23.30050444391064</v>
      </c>
      <c r="F19" s="62">
        <v>22.613908872901678</v>
      </c>
      <c r="G19" s="31">
        <f t="shared" si="1"/>
        <v>-0.68659557100896151</v>
      </c>
    </row>
    <row r="20" spans="1:7" s="64" customFormat="1" ht="14.5" customHeight="1">
      <c r="A20" s="69" t="s">
        <v>21</v>
      </c>
      <c r="B20" s="10">
        <v>279</v>
      </c>
      <c r="C20" s="10">
        <v>177</v>
      </c>
      <c r="D20" s="80">
        <f t="shared" si="0"/>
        <v>-102</v>
      </c>
      <c r="E20" s="63">
        <v>100</v>
      </c>
      <c r="F20" s="63">
        <v>60.409556313993171</v>
      </c>
      <c r="G20" s="32">
        <f t="shared" si="1"/>
        <v>-39.590443686006829</v>
      </c>
    </row>
    <row r="21" spans="1:7" s="64" customFormat="1" ht="14.5" customHeight="1">
      <c r="A21" s="68" t="s">
        <v>22</v>
      </c>
      <c r="B21" s="12">
        <v>280</v>
      </c>
      <c r="C21" s="12">
        <v>287</v>
      </c>
      <c r="D21" s="79">
        <f t="shared" si="0"/>
        <v>7</v>
      </c>
      <c r="E21" s="62">
        <v>29.015544041450777</v>
      </c>
      <c r="F21" s="62">
        <v>29.771784232365146</v>
      </c>
      <c r="G21" s="31">
        <f t="shared" si="1"/>
        <v>0.75624019091436878</v>
      </c>
    </row>
    <row r="22" spans="1:7" s="64" customFormat="1" ht="14.5" customHeight="1">
      <c r="A22" s="69" t="s">
        <v>32</v>
      </c>
      <c r="B22" s="10">
        <v>29</v>
      </c>
      <c r="C22" s="10">
        <v>32</v>
      </c>
      <c r="D22" s="80">
        <f t="shared" si="0"/>
        <v>3</v>
      </c>
      <c r="E22" s="63">
        <v>14.285714285714286</v>
      </c>
      <c r="F22" s="63">
        <v>18.390804597701148</v>
      </c>
      <c r="G22" s="32">
        <f t="shared" si="1"/>
        <v>4.1050903119868618</v>
      </c>
    </row>
    <row r="23" spans="1:7" s="64" customFormat="1" ht="14.5" customHeight="1">
      <c r="A23" s="68" t="s">
        <v>23</v>
      </c>
      <c r="B23" s="12">
        <v>155</v>
      </c>
      <c r="C23" s="12">
        <v>187</v>
      </c>
      <c r="D23" s="79">
        <f t="shared" si="0"/>
        <v>32</v>
      </c>
      <c r="E23" s="62">
        <v>12.4</v>
      </c>
      <c r="F23" s="62">
        <v>14.948041566746603</v>
      </c>
      <c r="G23" s="31">
        <f t="shared" si="1"/>
        <v>2.548041566746603</v>
      </c>
    </row>
    <row r="24" spans="1:7" s="64" customFormat="1" ht="14.5" customHeight="1">
      <c r="A24" s="69" t="s">
        <v>24</v>
      </c>
      <c r="B24" s="10">
        <v>208</v>
      </c>
      <c r="C24" s="10">
        <v>224</v>
      </c>
      <c r="D24" s="80">
        <f t="shared" si="0"/>
        <v>16</v>
      </c>
      <c r="E24" s="63">
        <v>21.267893660531698</v>
      </c>
      <c r="F24" s="63">
        <v>22.603430877901111</v>
      </c>
      <c r="G24" s="32">
        <f t="shared" si="1"/>
        <v>1.3355372173694136</v>
      </c>
    </row>
    <row r="25" spans="1:7" s="64" customFormat="1" ht="14.5" customHeight="1">
      <c r="A25" s="68" t="s">
        <v>25</v>
      </c>
      <c r="B25" s="12">
        <v>19</v>
      </c>
      <c r="C25" s="12">
        <v>36</v>
      </c>
      <c r="D25" s="79">
        <f t="shared" si="0"/>
        <v>17</v>
      </c>
      <c r="E25" s="62">
        <v>3.8934426229508197</v>
      </c>
      <c r="F25" s="62">
        <v>7.2434607645875255</v>
      </c>
      <c r="G25" s="31">
        <f t="shared" si="1"/>
        <v>3.3500181416367059</v>
      </c>
    </row>
    <row r="26" spans="1:7" s="64" customFormat="1" ht="14.5" customHeight="1">
      <c r="A26" s="338" t="s">
        <v>305</v>
      </c>
      <c r="B26" s="338"/>
      <c r="C26" s="338"/>
      <c r="D26" s="338"/>
      <c r="E26" s="338"/>
      <c r="F26" s="338"/>
      <c r="G26" s="338"/>
    </row>
    <row r="27" spans="1:7" s="64" customFormat="1" ht="14.5" customHeight="1">
      <c r="A27" s="370"/>
      <c r="B27" s="370"/>
      <c r="C27" s="370"/>
      <c r="D27" s="370"/>
      <c r="E27" s="370"/>
      <c r="F27" s="370"/>
      <c r="G27" s="370"/>
    </row>
    <row r="28" spans="1:7" s="64" customFormat="1" ht="14.5" customHeight="1"/>
    <row r="29" spans="1:7" s="64" customFormat="1" ht="14.5" customHeight="1"/>
    <row r="30" spans="1:7" s="64" customFormat="1" ht="14.5" customHeight="1"/>
    <row r="31" spans="1:7" s="64" customFormat="1" ht="14.5" customHeight="1"/>
    <row r="32" spans="1:7" s="64" customFormat="1" ht="14.5" customHeight="1"/>
    <row r="33" s="64" customFormat="1" ht="14.5" customHeight="1"/>
    <row r="34" s="64" customFormat="1" ht="14.5" customHeight="1"/>
    <row r="35" s="64" customFormat="1" ht="14.5" customHeight="1"/>
    <row r="36" s="64" customFormat="1" ht="14.5" customHeight="1"/>
    <row r="37" s="64" customFormat="1" ht="14.5" customHeight="1"/>
    <row r="38" s="64" customFormat="1" ht="14.5" customHeight="1"/>
    <row r="39" s="64" customFormat="1" ht="14.5" customHeight="1"/>
  </sheetData>
  <mergeCells count="3">
    <mergeCell ref="B6:D6"/>
    <mergeCell ref="E6:F6"/>
    <mergeCell ref="A26:G2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I13" sqref="I13"/>
    </sheetView>
  </sheetViews>
  <sheetFormatPr baseColWidth="10" defaultColWidth="10.81640625" defaultRowHeight="14"/>
  <cols>
    <col min="1" max="1" width="24.81640625" style="1" customWidth="1"/>
    <col min="2" max="7" width="13.54296875" style="1" customWidth="1"/>
    <col min="8" max="16384" width="10.81640625" style="1"/>
  </cols>
  <sheetData>
    <row r="1" spans="1:7" s="40" customFormat="1" ht="20.149999999999999" customHeight="1">
      <c r="A1" s="35" t="s">
        <v>0</v>
      </c>
    </row>
    <row r="2" spans="1:7" s="127" customFormat="1" ht="14.5" customHeight="1">
      <c r="A2" s="126"/>
    </row>
    <row r="3" spans="1:7" s="125" customFormat="1" ht="14.5" customHeight="1">
      <c r="A3" s="54" t="s">
        <v>289</v>
      </c>
    </row>
    <row r="4" spans="1:7" s="127" customFormat="1" ht="14.5" customHeight="1"/>
    <row r="5" spans="1:7" s="42" customFormat="1" ht="35.15" customHeight="1">
      <c r="A5" s="293" t="s">
        <v>29</v>
      </c>
      <c r="B5" s="293">
        <v>2011</v>
      </c>
      <c r="C5" s="293">
        <v>2015</v>
      </c>
      <c r="D5" s="291" t="s">
        <v>59</v>
      </c>
      <c r="E5" s="293">
        <v>2011</v>
      </c>
      <c r="F5" s="293">
        <v>2015</v>
      </c>
      <c r="G5" s="291" t="s">
        <v>59</v>
      </c>
    </row>
    <row r="6" spans="1:7" s="42" customFormat="1" ht="24">
      <c r="A6" s="312"/>
      <c r="B6" s="434" t="s">
        <v>5</v>
      </c>
      <c r="C6" s="434"/>
      <c r="D6" s="434"/>
      <c r="E6" s="433" t="s">
        <v>8</v>
      </c>
      <c r="F6" s="433"/>
      <c r="G6" s="307" t="s">
        <v>81</v>
      </c>
    </row>
    <row r="7" spans="1:7" s="64" customFormat="1" ht="14.5" customHeight="1">
      <c r="A7" s="280" t="s">
        <v>10</v>
      </c>
      <c r="B7" s="309">
        <f>B8+B19</f>
        <v>814</v>
      </c>
      <c r="C7" s="309">
        <f>C8+C19</f>
        <v>879</v>
      </c>
      <c r="D7" s="310">
        <f t="shared" ref="D7:D25" si="0">C7-B7</f>
        <v>65</v>
      </c>
      <c r="E7" s="311">
        <v>9.5821071218363745</v>
      </c>
      <c r="F7" s="311">
        <v>10.106933425319076</v>
      </c>
      <c r="G7" s="289">
        <f>F7-E7</f>
        <v>0.52482630348270121</v>
      </c>
    </row>
    <row r="8" spans="1:7" s="64" customFormat="1" ht="14.5" customHeight="1">
      <c r="A8" s="44" t="s">
        <v>30</v>
      </c>
      <c r="B8" s="11">
        <f>SUM(B9:B18)</f>
        <v>480</v>
      </c>
      <c r="C8" s="11">
        <f>SUM(C9:C18)</f>
        <v>654</v>
      </c>
      <c r="D8" s="80">
        <f t="shared" si="0"/>
        <v>174</v>
      </c>
      <c r="E8" s="121">
        <v>6.4917500676223963</v>
      </c>
      <c r="F8" s="121">
        <v>8.7002793667686582</v>
      </c>
      <c r="G8" s="32">
        <f t="shared" ref="G8:G25" si="1">F8-E8</f>
        <v>2.2085292991462619</v>
      </c>
    </row>
    <row r="9" spans="1:7" s="64" customFormat="1" ht="14.5" customHeight="1">
      <c r="A9" s="68" t="s">
        <v>11</v>
      </c>
      <c r="B9" s="12">
        <v>9</v>
      </c>
      <c r="C9" s="12">
        <v>11</v>
      </c>
      <c r="D9" s="79">
        <f t="shared" si="0"/>
        <v>2</v>
      </c>
      <c r="E9" s="62">
        <v>1.6635859519408502</v>
      </c>
      <c r="F9" s="62">
        <v>2.0257826887661143</v>
      </c>
      <c r="G9" s="31">
        <f t="shared" si="1"/>
        <v>0.3621967368252641</v>
      </c>
    </row>
    <row r="10" spans="1:7" s="64" customFormat="1" ht="14.5" customHeight="1">
      <c r="A10" s="69" t="s">
        <v>12</v>
      </c>
      <c r="B10" s="10">
        <v>5</v>
      </c>
      <c r="C10" s="10">
        <v>8</v>
      </c>
      <c r="D10" s="80">
        <f t="shared" si="0"/>
        <v>3</v>
      </c>
      <c r="E10" s="63">
        <v>3.2051282051282053</v>
      </c>
      <c r="F10" s="63">
        <v>5.0955414012738851</v>
      </c>
      <c r="G10" s="32">
        <f t="shared" si="1"/>
        <v>1.8904131961456798</v>
      </c>
    </row>
    <row r="11" spans="1:7" s="64" customFormat="1" ht="14.5" customHeight="1">
      <c r="A11" s="68" t="s">
        <v>13</v>
      </c>
      <c r="B11" s="12">
        <v>59</v>
      </c>
      <c r="C11" s="12">
        <v>50</v>
      </c>
      <c r="D11" s="79">
        <f t="shared" si="0"/>
        <v>-9</v>
      </c>
      <c r="E11" s="62">
        <v>5.9777102330293816</v>
      </c>
      <c r="F11" s="62">
        <v>4.8971596474045054</v>
      </c>
      <c r="G11" s="31">
        <f t="shared" si="1"/>
        <v>-1.0805505856248763</v>
      </c>
    </row>
    <row r="12" spans="1:7" s="64" customFormat="1" ht="14.5" customHeight="1">
      <c r="A12" s="69" t="s">
        <v>14</v>
      </c>
      <c r="B12" s="10">
        <v>0</v>
      </c>
      <c r="C12" s="10">
        <v>0</v>
      </c>
      <c r="D12" s="80">
        <f t="shared" si="0"/>
        <v>0</v>
      </c>
      <c r="E12" s="63">
        <v>0</v>
      </c>
      <c r="F12" s="63">
        <v>0</v>
      </c>
      <c r="G12" s="32">
        <f t="shared" si="1"/>
        <v>0</v>
      </c>
    </row>
    <row r="13" spans="1:7" s="64" customFormat="1" ht="14.5" customHeight="1">
      <c r="A13" s="68" t="s">
        <v>15</v>
      </c>
      <c r="B13" s="12">
        <v>23</v>
      </c>
      <c r="C13" s="12">
        <v>49</v>
      </c>
      <c r="D13" s="79">
        <f t="shared" si="0"/>
        <v>26</v>
      </c>
      <c r="E13" s="62">
        <v>1.4145141451414514</v>
      </c>
      <c r="F13" s="62">
        <v>3.1694695989650712</v>
      </c>
      <c r="G13" s="31">
        <f t="shared" si="1"/>
        <v>1.7549554538236198</v>
      </c>
    </row>
    <row r="14" spans="1:7" s="64" customFormat="1" ht="14.5" customHeight="1">
      <c r="A14" s="69" t="s">
        <v>16</v>
      </c>
      <c r="B14" s="10">
        <v>54</v>
      </c>
      <c r="C14" s="10">
        <v>75</v>
      </c>
      <c r="D14" s="80">
        <f t="shared" si="0"/>
        <v>21</v>
      </c>
      <c r="E14" s="63">
        <v>7.8488372093023253</v>
      </c>
      <c r="F14" s="63">
        <v>10.504201680672269</v>
      </c>
      <c r="G14" s="32">
        <f t="shared" si="1"/>
        <v>2.6553644713699436</v>
      </c>
    </row>
    <row r="15" spans="1:7" s="64" customFormat="1" ht="14.5" customHeight="1">
      <c r="A15" s="68" t="s">
        <v>17</v>
      </c>
      <c r="B15" s="12">
        <v>50</v>
      </c>
      <c r="C15" s="12">
        <v>73</v>
      </c>
      <c r="D15" s="79">
        <f t="shared" si="0"/>
        <v>23</v>
      </c>
      <c r="E15" s="62">
        <v>11.876484560570072</v>
      </c>
      <c r="F15" s="62">
        <v>17.257683215130022</v>
      </c>
      <c r="G15" s="31">
        <f t="shared" si="1"/>
        <v>5.3811986545599506</v>
      </c>
    </row>
    <row r="16" spans="1:7" s="64" customFormat="1" ht="14.5" customHeight="1">
      <c r="A16" s="69" t="s">
        <v>18</v>
      </c>
      <c r="B16" s="10">
        <v>149</v>
      </c>
      <c r="C16" s="10">
        <v>209</v>
      </c>
      <c r="D16" s="80">
        <f t="shared" si="0"/>
        <v>60</v>
      </c>
      <c r="E16" s="63">
        <v>9.3358395989974934</v>
      </c>
      <c r="F16" s="63">
        <v>13.295165394402035</v>
      </c>
      <c r="G16" s="32">
        <f t="shared" si="1"/>
        <v>3.959325795404542</v>
      </c>
    </row>
    <row r="17" spans="1:7" s="64" customFormat="1" ht="14.5" customHeight="1">
      <c r="A17" s="68" t="s">
        <v>19</v>
      </c>
      <c r="B17" s="12">
        <v>126</v>
      </c>
      <c r="C17" s="12">
        <v>161</v>
      </c>
      <c r="D17" s="79">
        <f t="shared" si="0"/>
        <v>35</v>
      </c>
      <c r="E17" s="62">
        <v>10.252237591537835</v>
      </c>
      <c r="F17" s="62">
        <v>11.599423631123919</v>
      </c>
      <c r="G17" s="31">
        <f t="shared" si="1"/>
        <v>1.3471860395860844</v>
      </c>
    </row>
    <row r="18" spans="1:7" s="64" customFormat="1" ht="14.5" customHeight="1">
      <c r="A18" s="69" t="s">
        <v>20</v>
      </c>
      <c r="B18" s="10">
        <v>5</v>
      </c>
      <c r="C18" s="10">
        <v>18</v>
      </c>
      <c r="D18" s="80">
        <f t="shared" si="0"/>
        <v>13</v>
      </c>
      <c r="E18" s="63">
        <v>8.1967213114754092</v>
      </c>
      <c r="F18" s="63">
        <v>31.578947368421051</v>
      </c>
      <c r="G18" s="32">
        <f t="shared" si="1"/>
        <v>23.38222605694564</v>
      </c>
    </row>
    <row r="19" spans="1:7" s="64" customFormat="1" ht="14.5" customHeight="1">
      <c r="A19" s="43" t="s">
        <v>31</v>
      </c>
      <c r="B19" s="12">
        <f>SUM(B20:B25)</f>
        <v>334</v>
      </c>
      <c r="C19" s="12">
        <f>SUM(C20:C25)</f>
        <v>225</v>
      </c>
      <c r="D19" s="79">
        <f t="shared" si="0"/>
        <v>-109</v>
      </c>
      <c r="E19" s="62">
        <v>30.336058128973661</v>
      </c>
      <c r="F19" s="62">
        <v>19.067796610169491</v>
      </c>
      <c r="G19" s="31">
        <f t="shared" si="1"/>
        <v>-11.26826151880417</v>
      </c>
    </row>
    <row r="20" spans="1:7" s="64" customFormat="1" ht="14.5" customHeight="1">
      <c r="A20" s="69" t="s">
        <v>21</v>
      </c>
      <c r="B20" s="10">
        <v>236</v>
      </c>
      <c r="C20" s="10">
        <v>111</v>
      </c>
      <c r="D20" s="80">
        <f t="shared" si="0"/>
        <v>-125</v>
      </c>
      <c r="E20" s="63">
        <v>100</v>
      </c>
      <c r="F20" s="63">
        <v>45.306122448979593</v>
      </c>
      <c r="G20" s="32">
        <f t="shared" si="1"/>
        <v>-54.693877551020407</v>
      </c>
    </row>
    <row r="21" spans="1:7" s="64" customFormat="1" ht="14.5" customHeight="1">
      <c r="A21" s="68" t="s">
        <v>22</v>
      </c>
      <c r="B21" s="12">
        <v>43</v>
      </c>
      <c r="C21" s="12">
        <v>47</v>
      </c>
      <c r="D21" s="79">
        <f t="shared" si="0"/>
        <v>4</v>
      </c>
      <c r="E21" s="62">
        <v>29.251700680272108</v>
      </c>
      <c r="F21" s="62">
        <v>29.012345679012345</v>
      </c>
      <c r="G21" s="31">
        <f t="shared" si="1"/>
        <v>-0.23935500125976361</v>
      </c>
    </row>
    <row r="22" spans="1:7" s="64" customFormat="1" ht="14.5" customHeight="1">
      <c r="A22" s="69" t="s">
        <v>32</v>
      </c>
      <c r="B22" s="10">
        <v>7</v>
      </c>
      <c r="C22" s="10">
        <v>12</v>
      </c>
      <c r="D22" s="80">
        <f t="shared" si="0"/>
        <v>5</v>
      </c>
      <c r="E22" s="63">
        <v>6.4814814814814818</v>
      </c>
      <c r="F22" s="63">
        <v>10.344827586206897</v>
      </c>
      <c r="G22" s="32">
        <f t="shared" si="1"/>
        <v>3.863346104725415</v>
      </c>
    </row>
    <row r="23" spans="1:7" s="64" customFormat="1" ht="14.5" customHeight="1">
      <c r="A23" s="68" t="s">
        <v>23</v>
      </c>
      <c r="B23" s="12">
        <v>18</v>
      </c>
      <c r="C23" s="12">
        <v>22</v>
      </c>
      <c r="D23" s="79">
        <f t="shared" si="0"/>
        <v>4</v>
      </c>
      <c r="E23" s="62">
        <v>6.7164179104477615</v>
      </c>
      <c r="F23" s="62">
        <v>7.4576271186440675</v>
      </c>
      <c r="G23" s="31">
        <f t="shared" si="1"/>
        <v>0.74120920819630598</v>
      </c>
    </row>
    <row r="24" spans="1:7" s="64" customFormat="1" ht="14.5" customHeight="1">
      <c r="A24" s="69" t="s">
        <v>24</v>
      </c>
      <c r="B24" s="10">
        <v>18</v>
      </c>
      <c r="C24" s="10">
        <v>24</v>
      </c>
      <c r="D24" s="80">
        <f t="shared" si="0"/>
        <v>6</v>
      </c>
      <c r="E24" s="63">
        <v>12.080536912751677</v>
      </c>
      <c r="F24" s="63">
        <v>14.117647058823529</v>
      </c>
      <c r="G24" s="32">
        <f t="shared" si="1"/>
        <v>2.0371101460718517</v>
      </c>
    </row>
    <row r="25" spans="1:7" s="64" customFormat="1" ht="14.5" customHeight="1">
      <c r="A25" s="68" t="s">
        <v>25</v>
      </c>
      <c r="B25" s="12">
        <v>12</v>
      </c>
      <c r="C25" s="12">
        <v>9</v>
      </c>
      <c r="D25" s="79">
        <f t="shared" si="0"/>
        <v>-3</v>
      </c>
      <c r="E25" s="62">
        <v>6.2176165803108807</v>
      </c>
      <c r="F25" s="62">
        <v>4.6875</v>
      </c>
      <c r="G25" s="31">
        <f t="shared" si="1"/>
        <v>-1.5301165803108807</v>
      </c>
    </row>
    <row r="26" spans="1:7" s="64" customFormat="1" ht="14.5" customHeight="1">
      <c r="A26" s="338" t="s">
        <v>305</v>
      </c>
      <c r="B26" s="338"/>
      <c r="C26" s="338"/>
      <c r="D26" s="338"/>
      <c r="E26" s="338"/>
      <c r="F26" s="338"/>
      <c r="G26" s="338"/>
    </row>
    <row r="27" spans="1:7" s="64" customFormat="1" ht="14.5" customHeight="1">
      <c r="A27" s="370"/>
      <c r="B27" s="370"/>
      <c r="C27" s="370"/>
      <c r="D27" s="370"/>
      <c r="E27" s="370"/>
      <c r="F27" s="370"/>
      <c r="G27" s="370"/>
    </row>
    <row r="28" spans="1:7" s="64" customFormat="1" ht="14.5" customHeight="1"/>
    <row r="29" spans="1:7" s="64" customFormat="1" ht="14.5" customHeight="1"/>
    <row r="30" spans="1:7" s="64" customFormat="1" ht="14.5" customHeight="1"/>
    <row r="31" spans="1:7" s="64" customFormat="1" ht="14.5" customHeight="1"/>
    <row r="32" spans="1:7" s="64" customFormat="1" ht="14.5" customHeight="1"/>
    <row r="33" s="64" customFormat="1" ht="14.5" customHeight="1"/>
    <row r="34" s="64" customFormat="1" ht="14.5" customHeight="1"/>
    <row r="35" s="64" customFormat="1" ht="14.5" customHeight="1"/>
    <row r="36" s="64" customFormat="1" ht="14.5" customHeight="1"/>
    <row r="37" s="64" customFormat="1" ht="14.5" customHeight="1"/>
    <row r="38" s="64" customFormat="1" ht="14.5" customHeight="1"/>
    <row r="39" s="64" customFormat="1" ht="14.5" customHeight="1"/>
  </sheetData>
  <mergeCells count="3">
    <mergeCell ref="B6:D6"/>
    <mergeCell ref="E6:F6"/>
    <mergeCell ref="A26:G2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H12" sqref="H12"/>
    </sheetView>
  </sheetViews>
  <sheetFormatPr baseColWidth="10" defaultColWidth="10.81640625" defaultRowHeight="14"/>
  <cols>
    <col min="1" max="1" width="24.81640625" style="1" customWidth="1"/>
    <col min="2" max="7" width="13.54296875" style="1" customWidth="1"/>
    <col min="8" max="16384" width="10.81640625" style="1"/>
  </cols>
  <sheetData>
    <row r="1" spans="1:7" s="40" customFormat="1" ht="20.149999999999999" customHeight="1">
      <c r="A1" s="35" t="s">
        <v>0</v>
      </c>
    </row>
    <row r="2" spans="1:7" s="127" customFormat="1" ht="14.5" customHeight="1">
      <c r="A2" s="126"/>
    </row>
    <row r="3" spans="1:7" s="125" customFormat="1" ht="14.5" customHeight="1">
      <c r="A3" s="54" t="s">
        <v>288</v>
      </c>
    </row>
    <row r="4" spans="1:7" s="127" customFormat="1" ht="14.5" customHeight="1"/>
    <row r="5" spans="1:7" s="42" customFormat="1" ht="35.15" customHeight="1">
      <c r="A5" s="293" t="s">
        <v>29</v>
      </c>
      <c r="B5" s="293">
        <v>2011</v>
      </c>
      <c r="C5" s="293">
        <v>2015</v>
      </c>
      <c r="D5" s="291" t="s">
        <v>59</v>
      </c>
      <c r="E5" s="293">
        <v>2011</v>
      </c>
      <c r="F5" s="293">
        <v>2015</v>
      </c>
      <c r="G5" s="291" t="s">
        <v>59</v>
      </c>
    </row>
    <row r="6" spans="1:7" s="42" customFormat="1" ht="24">
      <c r="A6" s="312"/>
      <c r="B6" s="434" t="s">
        <v>5</v>
      </c>
      <c r="C6" s="434"/>
      <c r="D6" s="434"/>
      <c r="E6" s="433" t="s">
        <v>8</v>
      </c>
      <c r="F6" s="433"/>
      <c r="G6" s="307" t="s">
        <v>81</v>
      </c>
    </row>
    <row r="7" spans="1:7" s="64" customFormat="1" ht="14.5" customHeight="1">
      <c r="A7" s="280" t="s">
        <v>10</v>
      </c>
      <c r="B7" s="309">
        <f>B8+B19</f>
        <v>414</v>
      </c>
      <c r="C7" s="309">
        <f>C8+C19</f>
        <v>509</v>
      </c>
      <c r="D7" s="310">
        <f t="shared" ref="D7:D23" si="0">C7-B7</f>
        <v>95</v>
      </c>
      <c r="E7" s="311">
        <v>4.3879173290938001</v>
      </c>
      <c r="F7" s="311">
        <v>5.432230522945571</v>
      </c>
      <c r="G7" s="289">
        <f>F7-E7</f>
        <v>1.0443131938517709</v>
      </c>
    </row>
    <row r="8" spans="1:7" s="64" customFormat="1" ht="14.5" customHeight="1">
      <c r="A8" s="44" t="s">
        <v>30</v>
      </c>
      <c r="B8" s="11">
        <v>339</v>
      </c>
      <c r="C8" s="11">
        <v>483</v>
      </c>
      <c r="D8" s="80">
        <f t="shared" si="0"/>
        <v>144</v>
      </c>
      <c r="E8" s="121">
        <v>3.6891936010447273</v>
      </c>
      <c r="F8" s="121">
        <v>5.2960526315789478</v>
      </c>
      <c r="G8" s="32">
        <f t="shared" ref="G8:G23" si="1">F8-E8</f>
        <v>1.6068590305342205</v>
      </c>
    </row>
    <row r="9" spans="1:7" s="64" customFormat="1" ht="14.5" customHeight="1">
      <c r="A9" s="68" t="s">
        <v>11</v>
      </c>
      <c r="B9" s="172" t="s">
        <v>175</v>
      </c>
      <c r="C9" s="172" t="s">
        <v>175</v>
      </c>
      <c r="D9" s="172" t="s">
        <v>175</v>
      </c>
      <c r="E9" s="172" t="s">
        <v>175</v>
      </c>
      <c r="F9" s="172" t="s">
        <v>175</v>
      </c>
      <c r="G9" s="172" t="s">
        <v>175</v>
      </c>
    </row>
    <row r="10" spans="1:7" s="64" customFormat="1" ht="14.5" customHeight="1">
      <c r="A10" s="69" t="s">
        <v>12</v>
      </c>
      <c r="B10" s="10">
        <v>6</v>
      </c>
      <c r="C10" s="10">
        <v>7</v>
      </c>
      <c r="D10" s="80">
        <f t="shared" si="0"/>
        <v>1</v>
      </c>
      <c r="E10" s="63">
        <v>14.634146341463415</v>
      </c>
      <c r="F10" s="63">
        <v>20</v>
      </c>
      <c r="G10" s="32">
        <f t="shared" si="1"/>
        <v>5.3658536585365848</v>
      </c>
    </row>
    <row r="11" spans="1:7" s="64" customFormat="1" ht="14.5" customHeight="1">
      <c r="A11" s="68" t="s">
        <v>13</v>
      </c>
      <c r="B11" s="172" t="s">
        <v>175</v>
      </c>
      <c r="C11" s="172" t="s">
        <v>175</v>
      </c>
      <c r="D11" s="172" t="s">
        <v>175</v>
      </c>
      <c r="E11" s="172" t="s">
        <v>175</v>
      </c>
      <c r="F11" s="172" t="s">
        <v>175</v>
      </c>
      <c r="G11" s="172" t="s">
        <v>175</v>
      </c>
    </row>
    <row r="12" spans="1:7" s="64" customFormat="1" ht="14.5" customHeight="1">
      <c r="A12" s="69" t="s">
        <v>14</v>
      </c>
      <c r="B12" s="10">
        <v>0</v>
      </c>
      <c r="C12" s="10">
        <v>0</v>
      </c>
      <c r="D12" s="80">
        <f t="shared" si="0"/>
        <v>0</v>
      </c>
      <c r="E12" s="63">
        <v>0</v>
      </c>
      <c r="F12" s="63">
        <v>0</v>
      </c>
      <c r="G12" s="32">
        <f t="shared" si="1"/>
        <v>0</v>
      </c>
    </row>
    <row r="13" spans="1:7" s="64" customFormat="1" ht="14.5" customHeight="1">
      <c r="A13" s="68" t="s">
        <v>15</v>
      </c>
      <c r="B13" s="12">
        <v>25</v>
      </c>
      <c r="C13" s="12">
        <v>36</v>
      </c>
      <c r="D13" s="79">
        <f t="shared" si="0"/>
        <v>11</v>
      </c>
      <c r="E13" s="62">
        <v>0.96227867590454197</v>
      </c>
      <c r="F13" s="62">
        <v>1.4189988175009853</v>
      </c>
      <c r="G13" s="31">
        <f t="shared" si="1"/>
        <v>0.45672014159644336</v>
      </c>
    </row>
    <row r="14" spans="1:7" s="64" customFormat="1" ht="14.5" customHeight="1">
      <c r="A14" s="69" t="s">
        <v>16</v>
      </c>
      <c r="B14" s="10">
        <v>23</v>
      </c>
      <c r="C14" s="10">
        <v>30</v>
      </c>
      <c r="D14" s="80">
        <f t="shared" si="0"/>
        <v>7</v>
      </c>
      <c r="E14" s="63">
        <v>4.9356223175965663</v>
      </c>
      <c r="F14" s="63">
        <v>6.369426751592357</v>
      </c>
      <c r="G14" s="32">
        <f t="shared" si="1"/>
        <v>1.4338044339957907</v>
      </c>
    </row>
    <row r="15" spans="1:7" s="64" customFormat="1" ht="14.5" customHeight="1">
      <c r="A15" s="68" t="s">
        <v>17</v>
      </c>
      <c r="B15" s="12">
        <v>34</v>
      </c>
      <c r="C15" s="12">
        <v>68</v>
      </c>
      <c r="D15" s="79">
        <f t="shared" si="0"/>
        <v>34</v>
      </c>
      <c r="E15" s="62">
        <v>4.7156726768377251</v>
      </c>
      <c r="F15" s="62">
        <v>9.6728307254623047</v>
      </c>
      <c r="G15" s="31">
        <f t="shared" si="1"/>
        <v>4.9571580486245796</v>
      </c>
    </row>
    <row r="16" spans="1:7" s="64" customFormat="1" ht="14.5" customHeight="1">
      <c r="A16" s="69" t="s">
        <v>18</v>
      </c>
      <c r="B16" s="10">
        <v>90</v>
      </c>
      <c r="C16" s="10">
        <v>160</v>
      </c>
      <c r="D16" s="80">
        <f t="shared" si="0"/>
        <v>70</v>
      </c>
      <c r="E16" s="63">
        <v>4.7821466524973433</v>
      </c>
      <c r="F16" s="63">
        <v>8.6626962642122365</v>
      </c>
      <c r="G16" s="32">
        <f t="shared" si="1"/>
        <v>3.8805496117148932</v>
      </c>
    </row>
    <row r="17" spans="1:7" s="64" customFormat="1" ht="14.5" customHeight="1">
      <c r="A17" s="68" t="s">
        <v>19</v>
      </c>
      <c r="B17" s="12">
        <v>140</v>
      </c>
      <c r="C17" s="12">
        <v>168</v>
      </c>
      <c r="D17" s="79">
        <f t="shared" si="0"/>
        <v>28</v>
      </c>
      <c r="E17" s="62">
        <v>5.1169590643274852</v>
      </c>
      <c r="F17" s="62">
        <v>6.0649819494584838</v>
      </c>
      <c r="G17" s="31">
        <f t="shared" si="1"/>
        <v>0.94802288513099864</v>
      </c>
    </row>
    <row r="18" spans="1:7" s="64" customFormat="1" ht="14.5" customHeight="1">
      <c r="A18" s="69" t="s">
        <v>20</v>
      </c>
      <c r="B18" s="10">
        <v>14</v>
      </c>
      <c r="C18" s="10">
        <v>12</v>
      </c>
      <c r="D18" s="80">
        <f t="shared" si="0"/>
        <v>-2</v>
      </c>
      <c r="E18" s="63">
        <v>6.572769953051643</v>
      </c>
      <c r="F18" s="63">
        <v>5.7971014492753623</v>
      </c>
      <c r="G18" s="32">
        <f t="shared" si="1"/>
        <v>-0.77566850377628072</v>
      </c>
    </row>
    <row r="19" spans="1:7" s="64" customFormat="1" ht="14.5" customHeight="1">
      <c r="A19" s="43" t="s">
        <v>31</v>
      </c>
      <c r="B19" s="12">
        <v>75</v>
      </c>
      <c r="C19" s="12">
        <v>26</v>
      </c>
      <c r="D19" s="79">
        <f t="shared" si="0"/>
        <v>-49</v>
      </c>
      <c r="E19" s="62">
        <v>30.487804878048781</v>
      </c>
      <c r="F19" s="62">
        <v>10.4</v>
      </c>
      <c r="G19" s="31">
        <f t="shared" si="1"/>
        <v>-20.087804878048779</v>
      </c>
    </row>
    <row r="20" spans="1:7" s="64" customFormat="1" ht="14.5" customHeight="1">
      <c r="A20" s="69" t="s">
        <v>21</v>
      </c>
      <c r="B20" s="10">
        <v>64</v>
      </c>
      <c r="C20" s="10">
        <v>8</v>
      </c>
      <c r="D20" s="80">
        <f t="shared" si="0"/>
        <v>-56</v>
      </c>
      <c r="E20" s="63">
        <v>100</v>
      </c>
      <c r="F20" s="63">
        <v>12.307692307692308</v>
      </c>
      <c r="G20" s="32">
        <f t="shared" si="1"/>
        <v>-87.692307692307693</v>
      </c>
    </row>
    <row r="21" spans="1:7" s="64" customFormat="1" ht="14.5" customHeight="1">
      <c r="A21" s="68" t="s">
        <v>22</v>
      </c>
      <c r="B21" s="12">
        <v>5</v>
      </c>
      <c r="C21" s="12">
        <v>7</v>
      </c>
      <c r="D21" s="79">
        <f t="shared" si="0"/>
        <v>2</v>
      </c>
      <c r="E21" s="62">
        <v>26.315789473684209</v>
      </c>
      <c r="F21" s="62">
        <v>26.923076923076923</v>
      </c>
      <c r="G21" s="31">
        <f t="shared" si="1"/>
        <v>0.60728744939271451</v>
      </c>
    </row>
    <row r="22" spans="1:7" s="64" customFormat="1" ht="14.5" customHeight="1">
      <c r="A22" s="69" t="s">
        <v>32</v>
      </c>
      <c r="B22" s="10">
        <v>4</v>
      </c>
      <c r="C22" s="10">
        <v>5</v>
      </c>
      <c r="D22" s="80">
        <f t="shared" si="0"/>
        <v>1</v>
      </c>
      <c r="E22" s="63">
        <v>21.05263157894737</v>
      </c>
      <c r="F22" s="63">
        <v>27.777777777777779</v>
      </c>
      <c r="G22" s="32">
        <f t="shared" si="1"/>
        <v>6.7251461988304087</v>
      </c>
    </row>
    <row r="23" spans="1:7" s="64" customFormat="1" ht="14.5" customHeight="1">
      <c r="A23" s="68" t="s">
        <v>23</v>
      </c>
      <c r="B23" s="12">
        <v>0</v>
      </c>
      <c r="C23" s="12">
        <v>0</v>
      </c>
      <c r="D23" s="79">
        <f t="shared" si="0"/>
        <v>0</v>
      </c>
      <c r="E23" s="62">
        <v>0</v>
      </c>
      <c r="F23" s="62">
        <v>0</v>
      </c>
      <c r="G23" s="31">
        <f t="shared" si="1"/>
        <v>0</v>
      </c>
    </row>
    <row r="24" spans="1:7" s="64" customFormat="1" ht="14.5" customHeight="1">
      <c r="A24" s="69" t="s">
        <v>24</v>
      </c>
      <c r="B24" s="10" t="s">
        <v>175</v>
      </c>
      <c r="C24" s="10" t="s">
        <v>175</v>
      </c>
      <c r="D24" s="80" t="s">
        <v>175</v>
      </c>
      <c r="E24" s="63" t="s">
        <v>175</v>
      </c>
      <c r="F24" s="63" t="s">
        <v>175</v>
      </c>
      <c r="G24" s="32" t="s">
        <v>175</v>
      </c>
    </row>
    <row r="25" spans="1:7" s="64" customFormat="1" ht="14.5" customHeight="1">
      <c r="A25" s="68" t="s">
        <v>25</v>
      </c>
      <c r="B25" s="172" t="s">
        <v>175</v>
      </c>
      <c r="C25" s="172" t="s">
        <v>175</v>
      </c>
      <c r="D25" s="172" t="s">
        <v>175</v>
      </c>
      <c r="E25" s="172" t="s">
        <v>175</v>
      </c>
      <c r="F25" s="172" t="s">
        <v>175</v>
      </c>
      <c r="G25" s="172" t="s">
        <v>175</v>
      </c>
    </row>
    <row r="26" spans="1:7" s="64" customFormat="1" ht="14.5" customHeight="1">
      <c r="A26" s="338" t="s">
        <v>305</v>
      </c>
      <c r="B26" s="338"/>
      <c r="C26" s="338"/>
      <c r="D26" s="338"/>
      <c r="E26" s="338"/>
      <c r="F26" s="338"/>
      <c r="G26" s="338"/>
    </row>
    <row r="27" spans="1:7" s="64" customFormat="1" ht="14.5" customHeight="1">
      <c r="A27" s="370"/>
      <c r="B27" s="370"/>
      <c r="C27" s="370"/>
      <c r="D27" s="370"/>
      <c r="E27" s="370"/>
      <c r="F27" s="370"/>
      <c r="G27" s="370"/>
    </row>
    <row r="28" spans="1:7" s="64" customFormat="1" ht="14.5" customHeight="1"/>
    <row r="29" spans="1:7" s="64" customFormat="1" ht="14.5" customHeight="1"/>
    <row r="30" spans="1:7" s="64" customFormat="1" ht="14.5" customHeight="1"/>
    <row r="31" spans="1:7" s="64" customFormat="1" ht="14.5" customHeight="1"/>
    <row r="32" spans="1:7" s="64" customFormat="1" ht="14.5" customHeight="1"/>
    <row r="33" s="64" customFormat="1" ht="14.5" customHeight="1"/>
    <row r="34" s="64" customFormat="1" ht="14.5" customHeight="1"/>
    <row r="35" s="64" customFormat="1" ht="14.5" customHeight="1"/>
    <row r="36" s="64" customFormat="1" ht="14.5" customHeight="1"/>
    <row r="37" s="64" customFormat="1" ht="14.5" customHeight="1"/>
    <row r="38" s="64" customFormat="1" ht="14.5" customHeight="1"/>
    <row r="39" s="64" customFormat="1" ht="14.5" customHeight="1"/>
  </sheetData>
  <mergeCells count="3">
    <mergeCell ref="B6:D6"/>
    <mergeCell ref="E6:F6"/>
    <mergeCell ref="A26:G2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I7" sqref="I7"/>
    </sheetView>
  </sheetViews>
  <sheetFormatPr baseColWidth="10" defaultColWidth="10.81640625" defaultRowHeight="14"/>
  <cols>
    <col min="1" max="1" width="24.81640625" style="1" customWidth="1"/>
    <col min="2" max="7" width="13.54296875" style="1" customWidth="1"/>
    <col min="8" max="16384" width="10.81640625" style="1"/>
  </cols>
  <sheetData>
    <row r="1" spans="1:7" s="40" customFormat="1" ht="20.149999999999999" customHeight="1">
      <c r="A1" s="35" t="s">
        <v>0</v>
      </c>
    </row>
    <row r="2" spans="1:7" s="127" customFormat="1" ht="14.5" customHeight="1">
      <c r="A2" s="126"/>
    </row>
    <row r="3" spans="1:7" s="125" customFormat="1" ht="14.5" customHeight="1">
      <c r="A3" s="54" t="s">
        <v>287</v>
      </c>
    </row>
    <row r="4" spans="1:7" s="127" customFormat="1" ht="14.5" customHeight="1"/>
    <row r="5" spans="1:7" s="42" customFormat="1" ht="35.15" customHeight="1">
      <c r="A5" s="293" t="s">
        <v>29</v>
      </c>
      <c r="B5" s="293">
        <v>2011</v>
      </c>
      <c r="C5" s="293">
        <v>2015</v>
      </c>
      <c r="D5" s="291" t="s">
        <v>59</v>
      </c>
      <c r="E5" s="293">
        <v>2011</v>
      </c>
      <c r="F5" s="293">
        <v>2015</v>
      </c>
      <c r="G5" s="291" t="s">
        <v>59</v>
      </c>
    </row>
    <row r="6" spans="1:7" s="42" customFormat="1" ht="24">
      <c r="A6" s="312"/>
      <c r="B6" s="434" t="s">
        <v>5</v>
      </c>
      <c r="C6" s="434"/>
      <c r="D6" s="434"/>
      <c r="E6" s="433" t="s">
        <v>8</v>
      </c>
      <c r="F6" s="433"/>
      <c r="G6" s="307" t="s">
        <v>81</v>
      </c>
    </row>
    <row r="7" spans="1:7" s="64" customFormat="1" ht="14.5" customHeight="1">
      <c r="A7" s="280" t="s">
        <v>10</v>
      </c>
      <c r="B7" s="309">
        <v>200</v>
      </c>
      <c r="C7" s="309">
        <v>214</v>
      </c>
      <c r="D7" s="310">
        <f>C7-B7</f>
        <v>14</v>
      </c>
      <c r="E7" s="311">
        <v>8.9405453732677689</v>
      </c>
      <c r="F7" s="311">
        <v>8.8283828382838276</v>
      </c>
      <c r="G7" s="289">
        <f>F7-E7</f>
        <v>-0.11216253498394124</v>
      </c>
    </row>
    <row r="8" spans="1:7" s="64" customFormat="1" ht="14.5" customHeight="1">
      <c r="A8" s="44" t="s">
        <v>30</v>
      </c>
      <c r="B8" s="11">
        <v>94</v>
      </c>
      <c r="C8" s="11">
        <v>132</v>
      </c>
      <c r="D8" s="80">
        <f>C8-B8</f>
        <v>38</v>
      </c>
      <c r="E8" s="121">
        <v>6.0528010302640052</v>
      </c>
      <c r="F8" s="121">
        <v>7.6477404403244496</v>
      </c>
      <c r="G8" s="32">
        <f>F8-E8</f>
        <v>1.5949394100604444</v>
      </c>
    </row>
    <row r="9" spans="1:7" s="64" customFormat="1" ht="14.5" customHeight="1">
      <c r="A9" s="68" t="s">
        <v>11</v>
      </c>
      <c r="B9" s="172" t="s">
        <v>175</v>
      </c>
      <c r="C9" s="172" t="s">
        <v>175</v>
      </c>
      <c r="D9" s="172" t="s">
        <v>175</v>
      </c>
      <c r="E9" s="172" t="s">
        <v>175</v>
      </c>
      <c r="F9" s="172" t="s">
        <v>175</v>
      </c>
      <c r="G9" s="172" t="s">
        <v>175</v>
      </c>
    </row>
    <row r="10" spans="1:7" s="64" customFormat="1" ht="14.5" customHeight="1">
      <c r="A10" s="69" t="s">
        <v>12</v>
      </c>
      <c r="B10" s="10" t="s">
        <v>175</v>
      </c>
      <c r="C10" s="10" t="s">
        <v>175</v>
      </c>
      <c r="D10" s="80" t="s">
        <v>175</v>
      </c>
      <c r="E10" s="63" t="s">
        <v>175</v>
      </c>
      <c r="F10" s="63" t="s">
        <v>175</v>
      </c>
      <c r="G10" s="32" t="s">
        <v>175</v>
      </c>
    </row>
    <row r="11" spans="1:7" s="64" customFormat="1" ht="14.5" customHeight="1">
      <c r="A11" s="68" t="s">
        <v>13</v>
      </c>
      <c r="B11" s="12" t="s">
        <v>175</v>
      </c>
      <c r="C11" s="12" t="s">
        <v>175</v>
      </c>
      <c r="D11" s="79" t="s">
        <v>175</v>
      </c>
      <c r="E11" s="62" t="s">
        <v>175</v>
      </c>
      <c r="F11" s="62" t="s">
        <v>175</v>
      </c>
      <c r="G11" s="31" t="s">
        <v>175</v>
      </c>
    </row>
    <row r="12" spans="1:7" s="64" customFormat="1" ht="14.5" customHeight="1">
      <c r="A12" s="69" t="s">
        <v>14</v>
      </c>
      <c r="B12" s="10" t="s">
        <v>175</v>
      </c>
      <c r="C12" s="10" t="s">
        <v>175</v>
      </c>
      <c r="D12" s="80" t="s">
        <v>175</v>
      </c>
      <c r="E12" s="63" t="s">
        <v>175</v>
      </c>
      <c r="F12" s="63" t="s">
        <v>175</v>
      </c>
      <c r="G12" s="32" t="s">
        <v>175</v>
      </c>
    </row>
    <row r="13" spans="1:7" s="64" customFormat="1" ht="14.5" customHeight="1">
      <c r="A13" s="68" t="s">
        <v>15</v>
      </c>
      <c r="B13" s="12" t="s">
        <v>175</v>
      </c>
      <c r="C13" s="12" t="s">
        <v>175</v>
      </c>
      <c r="D13" s="79" t="s">
        <v>175</v>
      </c>
      <c r="E13" s="62" t="s">
        <v>175</v>
      </c>
      <c r="F13" s="62" t="s">
        <v>175</v>
      </c>
      <c r="G13" s="31" t="s">
        <v>175</v>
      </c>
    </row>
    <row r="14" spans="1:7" s="64" customFormat="1" ht="14.5" customHeight="1">
      <c r="A14" s="69" t="s">
        <v>16</v>
      </c>
      <c r="B14" s="10" t="s">
        <v>175</v>
      </c>
      <c r="C14" s="10" t="s">
        <v>175</v>
      </c>
      <c r="D14" s="80" t="s">
        <v>175</v>
      </c>
      <c r="E14" s="63" t="s">
        <v>175</v>
      </c>
      <c r="F14" s="63" t="s">
        <v>175</v>
      </c>
      <c r="G14" s="32" t="s">
        <v>175</v>
      </c>
    </row>
    <row r="15" spans="1:7" s="64" customFormat="1" ht="14.5" customHeight="1">
      <c r="A15" s="68" t="s">
        <v>17</v>
      </c>
      <c r="B15" s="12" t="s">
        <v>175</v>
      </c>
      <c r="C15" s="12" t="s">
        <v>175</v>
      </c>
      <c r="D15" s="79" t="s">
        <v>175</v>
      </c>
      <c r="E15" s="62" t="s">
        <v>175</v>
      </c>
      <c r="F15" s="62" t="s">
        <v>175</v>
      </c>
      <c r="G15" s="31" t="s">
        <v>175</v>
      </c>
    </row>
    <row r="16" spans="1:7" s="64" customFormat="1" ht="14.5" customHeight="1">
      <c r="A16" s="69" t="s">
        <v>18</v>
      </c>
      <c r="B16" s="10" t="s">
        <v>175</v>
      </c>
      <c r="C16" s="10" t="s">
        <v>175</v>
      </c>
      <c r="D16" s="80" t="s">
        <v>175</v>
      </c>
      <c r="E16" s="63" t="s">
        <v>175</v>
      </c>
      <c r="F16" s="63" t="s">
        <v>175</v>
      </c>
      <c r="G16" s="32" t="s">
        <v>175</v>
      </c>
    </row>
    <row r="17" spans="1:7" s="64" customFormat="1" ht="14.5" customHeight="1">
      <c r="A17" s="68" t="s">
        <v>19</v>
      </c>
      <c r="B17" s="12" t="s">
        <v>175</v>
      </c>
      <c r="C17" s="12" t="s">
        <v>175</v>
      </c>
      <c r="D17" s="79" t="s">
        <v>175</v>
      </c>
      <c r="E17" s="62" t="s">
        <v>175</v>
      </c>
      <c r="F17" s="62" t="s">
        <v>175</v>
      </c>
      <c r="G17" s="31" t="s">
        <v>175</v>
      </c>
    </row>
    <row r="18" spans="1:7" s="64" customFormat="1" ht="14.5" customHeight="1">
      <c r="A18" s="69" t="s">
        <v>20</v>
      </c>
      <c r="B18" s="10" t="s">
        <v>175</v>
      </c>
      <c r="C18" s="10" t="s">
        <v>175</v>
      </c>
      <c r="D18" s="80" t="s">
        <v>175</v>
      </c>
      <c r="E18" s="63" t="s">
        <v>175</v>
      </c>
      <c r="F18" s="63" t="s">
        <v>175</v>
      </c>
      <c r="G18" s="32" t="s">
        <v>175</v>
      </c>
    </row>
    <row r="19" spans="1:7" s="64" customFormat="1" ht="14.5" customHeight="1">
      <c r="A19" s="43" t="s">
        <v>31</v>
      </c>
      <c r="B19" s="12">
        <v>106</v>
      </c>
      <c r="C19" s="12">
        <v>82</v>
      </c>
      <c r="D19" s="79">
        <f>C19-B19</f>
        <v>-24</v>
      </c>
      <c r="E19" s="62">
        <v>15.497076023391813</v>
      </c>
      <c r="F19" s="62">
        <v>11.74785100286533</v>
      </c>
      <c r="G19" s="31">
        <f>F19-E19</f>
        <v>-3.7492250205264828</v>
      </c>
    </row>
    <row r="20" spans="1:7" s="64" customFormat="1" ht="14.5" customHeight="1">
      <c r="A20" s="69" t="s">
        <v>21</v>
      </c>
      <c r="B20" s="10" t="s">
        <v>175</v>
      </c>
      <c r="C20" s="10" t="s">
        <v>175</v>
      </c>
      <c r="D20" s="80" t="s">
        <v>175</v>
      </c>
      <c r="E20" s="63" t="s">
        <v>175</v>
      </c>
      <c r="F20" s="63" t="s">
        <v>175</v>
      </c>
      <c r="G20" s="32" t="s">
        <v>175</v>
      </c>
    </row>
    <row r="21" spans="1:7" s="64" customFormat="1" ht="14.5" customHeight="1">
      <c r="A21" s="68" t="s">
        <v>22</v>
      </c>
      <c r="B21" s="12" t="s">
        <v>175</v>
      </c>
      <c r="C21" s="12" t="s">
        <v>175</v>
      </c>
      <c r="D21" s="79" t="s">
        <v>175</v>
      </c>
      <c r="E21" s="62" t="s">
        <v>175</v>
      </c>
      <c r="F21" s="62" t="s">
        <v>175</v>
      </c>
      <c r="G21" s="31" t="s">
        <v>175</v>
      </c>
    </row>
    <row r="22" spans="1:7" s="64" customFormat="1" ht="14.5" customHeight="1">
      <c r="A22" s="69" t="s">
        <v>32</v>
      </c>
      <c r="B22" s="10" t="s">
        <v>175</v>
      </c>
      <c r="C22" s="10" t="s">
        <v>175</v>
      </c>
      <c r="D22" s="80" t="s">
        <v>175</v>
      </c>
      <c r="E22" s="63" t="s">
        <v>175</v>
      </c>
      <c r="F22" s="63" t="s">
        <v>175</v>
      </c>
      <c r="G22" s="32" t="s">
        <v>175</v>
      </c>
    </row>
    <row r="23" spans="1:7" s="64" customFormat="1" ht="14.5" customHeight="1">
      <c r="A23" s="68" t="s">
        <v>23</v>
      </c>
      <c r="B23" s="12" t="s">
        <v>175</v>
      </c>
      <c r="C23" s="12" t="s">
        <v>175</v>
      </c>
      <c r="D23" s="79" t="s">
        <v>175</v>
      </c>
      <c r="E23" s="62" t="s">
        <v>175</v>
      </c>
      <c r="F23" s="62" t="s">
        <v>175</v>
      </c>
      <c r="G23" s="31" t="s">
        <v>175</v>
      </c>
    </row>
    <row r="24" spans="1:7" s="64" customFormat="1" ht="14.5" customHeight="1">
      <c r="A24" s="69" t="s">
        <v>24</v>
      </c>
      <c r="B24" s="10" t="s">
        <v>175</v>
      </c>
      <c r="C24" s="10" t="s">
        <v>175</v>
      </c>
      <c r="D24" s="80" t="s">
        <v>175</v>
      </c>
      <c r="E24" s="63" t="s">
        <v>175</v>
      </c>
      <c r="F24" s="63" t="s">
        <v>175</v>
      </c>
      <c r="G24" s="32" t="s">
        <v>175</v>
      </c>
    </row>
    <row r="25" spans="1:7" s="64" customFormat="1" ht="14.5" customHeight="1">
      <c r="A25" s="68" t="s">
        <v>25</v>
      </c>
      <c r="B25" s="12" t="s">
        <v>175</v>
      </c>
      <c r="C25" s="12" t="s">
        <v>175</v>
      </c>
      <c r="D25" s="79" t="s">
        <v>175</v>
      </c>
      <c r="E25" s="62" t="s">
        <v>175</v>
      </c>
      <c r="F25" s="62" t="s">
        <v>175</v>
      </c>
      <c r="G25" s="31" t="s">
        <v>175</v>
      </c>
    </row>
    <row r="26" spans="1:7" s="64" customFormat="1" ht="14.5" customHeight="1">
      <c r="A26" s="338" t="s">
        <v>305</v>
      </c>
      <c r="B26" s="338"/>
      <c r="C26" s="338"/>
      <c r="D26" s="338"/>
      <c r="E26" s="338"/>
      <c r="F26" s="338"/>
      <c r="G26" s="338"/>
    </row>
    <row r="27" spans="1:7" s="64" customFormat="1" ht="14.5" customHeight="1">
      <c r="A27" s="370"/>
      <c r="B27" s="370"/>
      <c r="C27" s="370"/>
      <c r="D27" s="370"/>
      <c r="E27" s="370"/>
      <c r="F27" s="370"/>
      <c r="G27" s="370"/>
    </row>
    <row r="28" spans="1:7" s="64" customFormat="1" ht="14.5" customHeight="1"/>
    <row r="29" spans="1:7" s="64" customFormat="1" ht="14.5" customHeight="1"/>
    <row r="30" spans="1:7" s="64" customFormat="1" ht="14.5" customHeight="1"/>
    <row r="31" spans="1:7" s="64" customFormat="1" ht="14.5" customHeight="1"/>
    <row r="32" spans="1:7" s="64" customFormat="1" ht="14.5" customHeight="1"/>
    <row r="33" s="64" customFormat="1" ht="14.5" customHeight="1"/>
    <row r="34" s="64" customFormat="1" ht="14.5" customHeight="1"/>
    <row r="35" s="64" customFormat="1" ht="14.5" customHeight="1"/>
    <row r="36" s="64" customFormat="1" ht="14.5" customHeight="1"/>
    <row r="37" s="64" customFormat="1" ht="14.5" customHeight="1"/>
    <row r="38" s="64" customFormat="1" ht="14.5" customHeight="1"/>
    <row r="39" s="64" customFormat="1" ht="14.5" customHeight="1"/>
  </sheetData>
  <mergeCells count="3">
    <mergeCell ref="B6:D6"/>
    <mergeCell ref="E6:F6"/>
    <mergeCell ref="A26:G2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J16" sqref="J16"/>
    </sheetView>
  </sheetViews>
  <sheetFormatPr baseColWidth="10" defaultColWidth="10.81640625" defaultRowHeight="14"/>
  <cols>
    <col min="1" max="1" width="24.81640625" style="1" customWidth="1"/>
    <col min="2" max="7" width="13.54296875" style="1" customWidth="1"/>
    <col min="8" max="16384" width="10.81640625" style="1"/>
  </cols>
  <sheetData>
    <row r="1" spans="1:7" s="40" customFormat="1" ht="20.149999999999999" customHeight="1">
      <c r="A1" s="35" t="s">
        <v>0</v>
      </c>
    </row>
    <row r="2" spans="1:7" s="127" customFormat="1" ht="14.5" customHeight="1">
      <c r="A2" s="126"/>
    </row>
    <row r="3" spans="1:7" s="125" customFormat="1" ht="14.5" customHeight="1">
      <c r="A3" s="54" t="s">
        <v>286</v>
      </c>
    </row>
    <row r="4" spans="1:7" s="127" customFormat="1" ht="14.5" customHeight="1"/>
    <row r="5" spans="1:7" s="42" customFormat="1" ht="35.15" customHeight="1">
      <c r="A5" s="293" t="s">
        <v>29</v>
      </c>
      <c r="B5" s="293">
        <v>2011</v>
      </c>
      <c r="C5" s="293">
        <v>2015</v>
      </c>
      <c r="D5" s="291" t="s">
        <v>59</v>
      </c>
      <c r="E5" s="293">
        <v>2011</v>
      </c>
      <c r="F5" s="293">
        <v>2015</v>
      </c>
      <c r="G5" s="291" t="s">
        <v>59</v>
      </c>
    </row>
    <row r="6" spans="1:7" s="42" customFormat="1" ht="24">
      <c r="A6" s="312"/>
      <c r="B6" s="434" t="s">
        <v>5</v>
      </c>
      <c r="C6" s="434"/>
      <c r="D6" s="434"/>
      <c r="E6" s="433" t="s">
        <v>8</v>
      </c>
      <c r="F6" s="433"/>
      <c r="G6" s="307" t="s">
        <v>81</v>
      </c>
    </row>
    <row r="7" spans="1:7" s="64" customFormat="1" ht="14.5" customHeight="1">
      <c r="A7" s="280" t="s">
        <v>10</v>
      </c>
      <c r="B7" s="309">
        <f>B8+B19</f>
        <v>792</v>
      </c>
      <c r="C7" s="309">
        <f>C8+C19</f>
        <v>699</v>
      </c>
      <c r="D7" s="310">
        <f t="shared" ref="D7:D25" si="0">C7-B7</f>
        <v>-93</v>
      </c>
      <c r="E7" s="311">
        <v>17.29635291548373</v>
      </c>
      <c r="F7" s="311"/>
      <c r="G7" s="289">
        <f>F7-E7</f>
        <v>-17.29635291548373</v>
      </c>
    </row>
    <row r="8" spans="1:7" s="64" customFormat="1" ht="14.5" customHeight="1">
      <c r="A8" s="44" t="s">
        <v>30</v>
      </c>
      <c r="B8" s="11">
        <v>233</v>
      </c>
      <c r="C8" s="11">
        <v>304</v>
      </c>
      <c r="D8" s="80">
        <f t="shared" si="0"/>
        <v>71</v>
      </c>
      <c r="E8" s="121">
        <v>8.2129009517095515</v>
      </c>
      <c r="F8" s="121">
        <v>9.9249102187397984</v>
      </c>
      <c r="G8" s="32">
        <f t="shared" ref="G8:G25" si="1">F8-E8</f>
        <v>1.7120092670302469</v>
      </c>
    </row>
    <row r="9" spans="1:7" s="64" customFormat="1" ht="14.5" customHeight="1">
      <c r="A9" s="68" t="s">
        <v>11</v>
      </c>
      <c r="B9" s="12" t="s">
        <v>175</v>
      </c>
      <c r="C9" s="12" t="s">
        <v>175</v>
      </c>
      <c r="D9" s="79" t="s">
        <v>175</v>
      </c>
      <c r="E9" s="62" t="s">
        <v>175</v>
      </c>
      <c r="F9" s="62" t="s">
        <v>175</v>
      </c>
      <c r="G9" s="31" t="s">
        <v>175</v>
      </c>
    </row>
    <row r="10" spans="1:7" s="64" customFormat="1" ht="14.5" customHeight="1">
      <c r="A10" s="69" t="s">
        <v>12</v>
      </c>
      <c r="B10" s="10">
        <v>84</v>
      </c>
      <c r="C10" s="10">
        <v>62</v>
      </c>
      <c r="D10" s="80">
        <f t="shared" si="0"/>
        <v>-22</v>
      </c>
      <c r="E10" s="63">
        <v>36.206896551724135</v>
      </c>
      <c r="F10" s="63">
        <v>28.054298642533936</v>
      </c>
      <c r="G10" s="32">
        <f t="shared" si="1"/>
        <v>-8.1525979091901988</v>
      </c>
    </row>
    <row r="11" spans="1:7" s="64" customFormat="1" ht="14.5" customHeight="1">
      <c r="A11" s="68" t="s">
        <v>13</v>
      </c>
      <c r="B11" s="12">
        <v>16</v>
      </c>
      <c r="C11" s="12">
        <v>15</v>
      </c>
      <c r="D11" s="79">
        <f t="shared" si="0"/>
        <v>-1</v>
      </c>
      <c r="E11" s="62">
        <v>4.7619047619047619</v>
      </c>
      <c r="F11" s="62">
        <v>4.0214477211796247</v>
      </c>
      <c r="G11" s="31">
        <f t="shared" si="1"/>
        <v>-0.74045704072513718</v>
      </c>
    </row>
    <row r="12" spans="1:7" s="64" customFormat="1" ht="14.5" customHeight="1">
      <c r="A12" s="69" t="s">
        <v>14</v>
      </c>
      <c r="B12" s="10" t="s">
        <v>175</v>
      </c>
      <c r="C12" s="10" t="s">
        <v>175</v>
      </c>
      <c r="D12" s="80" t="s">
        <v>175</v>
      </c>
      <c r="E12" s="63" t="s">
        <v>175</v>
      </c>
      <c r="F12" s="63" t="s">
        <v>175</v>
      </c>
      <c r="G12" s="32" t="s">
        <v>175</v>
      </c>
    </row>
    <row r="13" spans="1:7" s="64" customFormat="1" ht="14.5" customHeight="1">
      <c r="A13" s="68" t="s">
        <v>15</v>
      </c>
      <c r="B13" s="12">
        <v>47</v>
      </c>
      <c r="C13" s="12">
        <v>88</v>
      </c>
      <c r="D13" s="79">
        <f t="shared" si="0"/>
        <v>41</v>
      </c>
      <c r="E13" s="62">
        <v>3.8025889967637538</v>
      </c>
      <c r="F13" s="62">
        <v>6.9400630914826502</v>
      </c>
      <c r="G13" s="31">
        <f t="shared" si="1"/>
        <v>3.1374740947188964</v>
      </c>
    </row>
    <row r="14" spans="1:7" s="64" customFormat="1" ht="14.5" customHeight="1">
      <c r="A14" s="69" t="s">
        <v>16</v>
      </c>
      <c r="B14" s="10">
        <v>16</v>
      </c>
      <c r="C14" s="10">
        <v>32</v>
      </c>
      <c r="D14" s="80">
        <f t="shared" si="0"/>
        <v>16</v>
      </c>
      <c r="E14" s="63">
        <v>7.9207920792079207</v>
      </c>
      <c r="F14" s="63">
        <v>14.096916299559471</v>
      </c>
      <c r="G14" s="32">
        <f t="shared" si="1"/>
        <v>6.1761242203515501</v>
      </c>
    </row>
    <row r="15" spans="1:7" s="64" customFormat="1" ht="14.5" customHeight="1">
      <c r="A15" s="68" t="s">
        <v>17</v>
      </c>
      <c r="B15" s="12">
        <v>11</v>
      </c>
      <c r="C15" s="12">
        <v>16</v>
      </c>
      <c r="D15" s="79">
        <f t="shared" si="0"/>
        <v>5</v>
      </c>
      <c r="E15" s="62">
        <v>10.784313725490197</v>
      </c>
      <c r="F15" s="62">
        <v>17.977528089887642</v>
      </c>
      <c r="G15" s="31">
        <f t="shared" si="1"/>
        <v>7.1932143643974449</v>
      </c>
    </row>
    <row r="16" spans="1:7" s="64" customFormat="1" ht="14.5" customHeight="1">
      <c r="A16" s="69" t="s">
        <v>18</v>
      </c>
      <c r="B16" s="10">
        <v>14</v>
      </c>
      <c r="C16" s="10">
        <v>22</v>
      </c>
      <c r="D16" s="80">
        <f t="shared" si="0"/>
        <v>8</v>
      </c>
      <c r="E16" s="63">
        <v>5.6224899598393572</v>
      </c>
      <c r="F16" s="63">
        <v>7.6655052264808363</v>
      </c>
      <c r="G16" s="32">
        <f t="shared" si="1"/>
        <v>2.0430152666414791</v>
      </c>
    </row>
    <row r="17" spans="1:7" s="64" customFormat="1" ht="14.5" customHeight="1">
      <c r="A17" s="68" t="s">
        <v>19</v>
      </c>
      <c r="B17" s="12">
        <v>36</v>
      </c>
      <c r="C17" s="12">
        <v>57</v>
      </c>
      <c r="D17" s="79">
        <f t="shared" si="0"/>
        <v>21</v>
      </c>
      <c r="E17" s="62">
        <v>15.06276150627615</v>
      </c>
      <c r="F17" s="62">
        <v>18.566775244299674</v>
      </c>
      <c r="G17" s="31">
        <f t="shared" si="1"/>
        <v>3.5040137380235237</v>
      </c>
    </row>
    <row r="18" spans="1:7" s="64" customFormat="1" ht="14.5" customHeight="1">
      <c r="A18" s="69" t="s">
        <v>20</v>
      </c>
      <c r="B18" s="167" t="s">
        <v>175</v>
      </c>
      <c r="C18" s="10">
        <v>0</v>
      </c>
      <c r="D18" s="167" t="s">
        <v>175</v>
      </c>
      <c r="E18" s="167" t="s">
        <v>175</v>
      </c>
      <c r="F18" s="63">
        <v>0</v>
      </c>
      <c r="G18" s="167" t="s">
        <v>175</v>
      </c>
    </row>
    <row r="19" spans="1:7" s="64" customFormat="1" ht="14.5" customHeight="1">
      <c r="A19" s="43" t="s">
        <v>31</v>
      </c>
      <c r="B19" s="12">
        <f>SUM(B20:B25)</f>
        <v>559</v>
      </c>
      <c r="C19" s="12">
        <f>SUM(C20:C25)</f>
        <v>395</v>
      </c>
      <c r="D19" s="79">
        <f t="shared" si="0"/>
        <v>-164</v>
      </c>
      <c r="E19" s="62">
        <v>32.089552238805972</v>
      </c>
      <c r="F19" s="62">
        <v>21.293800539083559</v>
      </c>
      <c r="G19" s="31">
        <f t="shared" si="1"/>
        <v>-10.795751699722413</v>
      </c>
    </row>
    <row r="20" spans="1:7" s="64" customFormat="1" ht="14.5" customHeight="1">
      <c r="A20" s="69" t="s">
        <v>21</v>
      </c>
      <c r="B20" s="10">
        <v>441</v>
      </c>
      <c r="C20" s="10">
        <v>203</v>
      </c>
      <c r="D20" s="80">
        <f t="shared" si="0"/>
        <v>-238</v>
      </c>
      <c r="E20" s="63">
        <v>100</v>
      </c>
      <c r="F20" s="63">
        <v>41.513292433537835</v>
      </c>
      <c r="G20" s="32">
        <f t="shared" si="1"/>
        <v>-58.486707566462165</v>
      </c>
    </row>
    <row r="21" spans="1:7" s="64" customFormat="1" ht="14.5" customHeight="1">
      <c r="A21" s="68" t="s">
        <v>22</v>
      </c>
      <c r="B21" s="12">
        <v>23</v>
      </c>
      <c r="C21" s="12">
        <v>55</v>
      </c>
      <c r="D21" s="79">
        <f t="shared" si="0"/>
        <v>32</v>
      </c>
      <c r="E21" s="62">
        <v>15.753424657534246</v>
      </c>
      <c r="F21" s="62">
        <v>28.350515463917525</v>
      </c>
      <c r="G21" s="31">
        <f t="shared" si="1"/>
        <v>12.597090806383278</v>
      </c>
    </row>
    <row r="22" spans="1:7" s="64" customFormat="1" ht="14.5" customHeight="1">
      <c r="A22" s="69" t="s">
        <v>32</v>
      </c>
      <c r="B22" s="10">
        <v>23</v>
      </c>
      <c r="C22" s="10">
        <v>31</v>
      </c>
      <c r="D22" s="80">
        <f t="shared" si="0"/>
        <v>8</v>
      </c>
      <c r="E22" s="63">
        <v>9.3117408906882595</v>
      </c>
      <c r="F22" s="63">
        <v>11.969111969111969</v>
      </c>
      <c r="G22" s="32">
        <f t="shared" si="1"/>
        <v>2.6573710784237097</v>
      </c>
    </row>
    <row r="23" spans="1:7" s="64" customFormat="1" ht="14.5" customHeight="1">
      <c r="A23" s="68" t="s">
        <v>23</v>
      </c>
      <c r="B23" s="12">
        <v>26</v>
      </c>
      <c r="C23" s="12">
        <v>46</v>
      </c>
      <c r="D23" s="79">
        <f t="shared" si="0"/>
        <v>20</v>
      </c>
      <c r="E23" s="62">
        <v>5.5084745762711869</v>
      </c>
      <c r="F23" s="62">
        <v>9.3117408906882595</v>
      </c>
      <c r="G23" s="31">
        <f t="shared" si="1"/>
        <v>3.8032663144170726</v>
      </c>
    </row>
    <row r="24" spans="1:7" s="64" customFormat="1" ht="14.5" customHeight="1">
      <c r="A24" s="69" t="s">
        <v>24</v>
      </c>
      <c r="B24" s="10">
        <v>34</v>
      </c>
      <c r="C24" s="10">
        <v>42</v>
      </c>
      <c r="D24" s="80">
        <f t="shared" si="0"/>
        <v>8</v>
      </c>
      <c r="E24" s="63">
        <v>15.454545454545455</v>
      </c>
      <c r="F24" s="63">
        <v>19.90521327014218</v>
      </c>
      <c r="G24" s="32">
        <f t="shared" si="1"/>
        <v>4.4506678155967254</v>
      </c>
    </row>
    <row r="25" spans="1:7" s="64" customFormat="1" ht="14.5" customHeight="1">
      <c r="A25" s="68" t="s">
        <v>25</v>
      </c>
      <c r="B25" s="12">
        <v>12</v>
      </c>
      <c r="C25" s="12">
        <v>18</v>
      </c>
      <c r="D25" s="79">
        <f t="shared" si="0"/>
        <v>6</v>
      </c>
      <c r="E25" s="62">
        <v>5.5555555555555554</v>
      </c>
      <c r="F25" s="62">
        <v>8.6538461538461533</v>
      </c>
      <c r="G25" s="31">
        <f t="shared" si="1"/>
        <v>3.0982905982905979</v>
      </c>
    </row>
    <row r="26" spans="1:7" s="64" customFormat="1" ht="14.5" customHeight="1">
      <c r="A26" s="338" t="s">
        <v>305</v>
      </c>
      <c r="B26" s="338"/>
      <c r="C26" s="338"/>
      <c r="D26" s="338"/>
      <c r="E26" s="338"/>
      <c r="F26" s="338"/>
      <c r="G26" s="338"/>
    </row>
    <row r="27" spans="1:7" s="64" customFormat="1" ht="14.5" customHeight="1">
      <c r="A27" s="370"/>
      <c r="B27" s="370"/>
      <c r="C27" s="370"/>
      <c r="D27" s="370"/>
      <c r="E27" s="370"/>
      <c r="F27" s="370"/>
      <c r="G27" s="370"/>
    </row>
    <row r="28" spans="1:7" s="64" customFormat="1" ht="14.5" customHeight="1"/>
    <row r="29" spans="1:7" s="64" customFormat="1" ht="14.5" customHeight="1"/>
    <row r="30" spans="1:7" s="64" customFormat="1" ht="14.5" customHeight="1"/>
    <row r="31" spans="1:7" s="64" customFormat="1" ht="14.5" customHeight="1"/>
    <row r="32" spans="1:7" s="64" customFormat="1" ht="14.5" customHeight="1"/>
    <row r="33" s="64" customFormat="1" ht="14.5" customHeight="1"/>
    <row r="34" s="64" customFormat="1" ht="14.5" customHeight="1"/>
    <row r="35" s="64" customFormat="1" ht="14.5" customHeight="1"/>
    <row r="36" s="64" customFormat="1" ht="14.5" customHeight="1"/>
    <row r="37" s="64" customFormat="1" ht="14.5" customHeight="1"/>
    <row r="38" s="64" customFormat="1" ht="14.5" customHeight="1"/>
    <row r="39" s="64" customFormat="1" ht="14.5" customHeight="1"/>
  </sheetData>
  <mergeCells count="3">
    <mergeCell ref="B6:D6"/>
    <mergeCell ref="E6:F6"/>
    <mergeCell ref="A26:G2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15" customFormat="1" ht="20.149999999999999" customHeight="1">
      <c r="A1" s="35" t="s">
        <v>0</v>
      </c>
      <c r="C1" s="40"/>
      <c r="D1" s="40"/>
      <c r="E1" s="40"/>
      <c r="F1" s="40"/>
      <c r="L1" s="40"/>
    </row>
    <row r="2" spans="1:12" s="64" customFormat="1" ht="14.5" customHeight="1">
      <c r="A2" s="126"/>
    </row>
    <row r="3" spans="1:12" s="4" customFormat="1" ht="14.5" customHeight="1">
      <c r="A3" s="54" t="s">
        <v>189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1</v>
      </c>
      <c r="C6" s="336"/>
      <c r="D6" s="336"/>
      <c r="E6" s="336"/>
      <c r="F6" s="336"/>
      <c r="G6" s="336"/>
      <c r="H6" s="336"/>
      <c r="I6" s="336"/>
      <c r="J6" s="336"/>
      <c r="K6" s="336"/>
      <c r="L6" s="179"/>
    </row>
    <row r="7" spans="1:12">
      <c r="A7" s="7" t="s">
        <v>10</v>
      </c>
      <c r="B7" s="19">
        <f t="shared" ref="B7:K7" si="0">SUM(B9:B18,B20:B25)</f>
        <v>2091</v>
      </c>
      <c r="C7" s="19">
        <f t="shared" si="0"/>
        <v>2064</v>
      </c>
      <c r="D7" s="19">
        <f t="shared" si="0"/>
        <v>2147</v>
      </c>
      <c r="E7" s="19">
        <f t="shared" si="0"/>
        <v>2177</v>
      </c>
      <c r="F7" s="19">
        <f t="shared" si="0"/>
        <v>2176</v>
      </c>
      <c r="G7" s="19">
        <f t="shared" si="0"/>
        <v>2237</v>
      </c>
      <c r="H7" s="19">
        <f t="shared" si="0"/>
        <v>2279</v>
      </c>
      <c r="I7" s="19">
        <f t="shared" si="0"/>
        <v>2312</v>
      </c>
      <c r="J7" s="19">
        <f t="shared" si="0"/>
        <v>2331</v>
      </c>
      <c r="K7" s="19">
        <f t="shared" si="0"/>
        <v>2424</v>
      </c>
      <c r="L7" s="154">
        <f>K7-B7</f>
        <v>333</v>
      </c>
    </row>
    <row r="8" spans="1:12">
      <c r="A8" s="44" t="s">
        <v>30</v>
      </c>
      <c r="B8" s="21">
        <f t="shared" ref="B8:K8" si="1">SUM(B9:B18)</f>
        <v>1432</v>
      </c>
      <c r="C8" s="21">
        <f t="shared" si="1"/>
        <v>1412</v>
      </c>
      <c r="D8" s="21">
        <f t="shared" si="1"/>
        <v>1481</v>
      </c>
      <c r="E8" s="21">
        <f t="shared" si="1"/>
        <v>1506</v>
      </c>
      <c r="F8" s="21">
        <f t="shared" si="1"/>
        <v>1515</v>
      </c>
      <c r="G8" s="21">
        <f t="shared" si="1"/>
        <v>1553</v>
      </c>
      <c r="H8" s="21">
        <f t="shared" si="1"/>
        <v>1584</v>
      </c>
      <c r="I8" s="21">
        <f t="shared" si="1"/>
        <v>1612</v>
      </c>
      <c r="J8" s="21">
        <f t="shared" si="1"/>
        <v>1641</v>
      </c>
      <c r="K8" s="21">
        <f t="shared" si="1"/>
        <v>1726</v>
      </c>
      <c r="L8" s="155">
        <f t="shared" ref="L8:L25" si="2">K8-B8</f>
        <v>294</v>
      </c>
    </row>
    <row r="9" spans="1:12" s="15" customFormat="1">
      <c r="A9" s="68" t="s">
        <v>11</v>
      </c>
      <c r="B9" s="19">
        <v>83</v>
      </c>
      <c r="C9" s="19">
        <v>87</v>
      </c>
      <c r="D9" s="19">
        <v>89</v>
      </c>
      <c r="E9" s="19">
        <v>93</v>
      </c>
      <c r="F9" s="19">
        <v>92</v>
      </c>
      <c r="G9" s="19">
        <v>94</v>
      </c>
      <c r="H9" s="19">
        <v>100</v>
      </c>
      <c r="I9" s="19">
        <v>97</v>
      </c>
      <c r="J9" s="19">
        <v>97</v>
      </c>
      <c r="K9" s="19">
        <v>103</v>
      </c>
      <c r="L9" s="154">
        <f t="shared" si="2"/>
        <v>20</v>
      </c>
    </row>
    <row r="10" spans="1:12" s="15" customFormat="1">
      <c r="A10" s="69" t="s">
        <v>12</v>
      </c>
      <c r="B10" s="21">
        <v>30</v>
      </c>
      <c r="C10" s="21">
        <v>30</v>
      </c>
      <c r="D10" s="21">
        <v>32</v>
      </c>
      <c r="E10" s="21">
        <v>32</v>
      </c>
      <c r="F10" s="21">
        <v>31</v>
      </c>
      <c r="G10" s="21">
        <v>30</v>
      </c>
      <c r="H10" s="21">
        <v>28</v>
      </c>
      <c r="I10" s="21">
        <v>29</v>
      </c>
      <c r="J10" s="21">
        <v>24</v>
      </c>
      <c r="K10" s="21">
        <v>30</v>
      </c>
      <c r="L10" s="155">
        <f t="shared" si="2"/>
        <v>0</v>
      </c>
    </row>
    <row r="11" spans="1:12" s="15" customFormat="1">
      <c r="A11" s="68" t="s">
        <v>13</v>
      </c>
      <c r="B11" s="19">
        <v>171</v>
      </c>
      <c r="C11" s="19">
        <v>172</v>
      </c>
      <c r="D11" s="19">
        <v>174</v>
      </c>
      <c r="E11" s="19">
        <v>178</v>
      </c>
      <c r="F11" s="19">
        <v>183</v>
      </c>
      <c r="G11" s="19">
        <v>187</v>
      </c>
      <c r="H11" s="19">
        <v>191</v>
      </c>
      <c r="I11" s="19">
        <v>201</v>
      </c>
      <c r="J11" s="19">
        <v>193</v>
      </c>
      <c r="K11" s="19">
        <v>207</v>
      </c>
      <c r="L11" s="154">
        <f t="shared" si="2"/>
        <v>36</v>
      </c>
    </row>
    <row r="12" spans="1:12" s="15" customFormat="1">
      <c r="A12" s="69" t="s">
        <v>14</v>
      </c>
      <c r="B12" s="21">
        <v>18</v>
      </c>
      <c r="C12" s="21">
        <v>18</v>
      </c>
      <c r="D12" s="21">
        <v>18</v>
      </c>
      <c r="E12" s="21">
        <v>16</v>
      </c>
      <c r="F12" s="21">
        <v>18</v>
      </c>
      <c r="G12" s="21">
        <v>19</v>
      </c>
      <c r="H12" s="21">
        <v>16</v>
      </c>
      <c r="I12" s="21">
        <v>17</v>
      </c>
      <c r="J12" s="21">
        <v>18</v>
      </c>
      <c r="K12" s="21">
        <v>17</v>
      </c>
      <c r="L12" s="155">
        <f t="shared" si="2"/>
        <v>-1</v>
      </c>
    </row>
    <row r="13" spans="1:12" s="15" customFormat="1">
      <c r="A13" s="68" t="s">
        <v>15</v>
      </c>
      <c r="B13" s="19">
        <v>696</v>
      </c>
      <c r="C13" s="19">
        <v>655</v>
      </c>
      <c r="D13" s="19">
        <v>690</v>
      </c>
      <c r="E13" s="19">
        <v>682</v>
      </c>
      <c r="F13" s="19">
        <v>680</v>
      </c>
      <c r="G13" s="19">
        <v>678</v>
      </c>
      <c r="H13" s="19">
        <v>683</v>
      </c>
      <c r="I13" s="19">
        <v>680</v>
      </c>
      <c r="J13" s="19">
        <v>693</v>
      </c>
      <c r="K13" s="19">
        <v>732</v>
      </c>
      <c r="L13" s="154">
        <f t="shared" si="2"/>
        <v>36</v>
      </c>
    </row>
    <row r="14" spans="1:12" s="15" customFormat="1">
      <c r="A14" s="69" t="s">
        <v>16</v>
      </c>
      <c r="B14" s="21">
        <v>56</v>
      </c>
      <c r="C14" s="21">
        <v>56</v>
      </c>
      <c r="D14" s="21">
        <v>56</v>
      </c>
      <c r="E14" s="21">
        <v>55</v>
      </c>
      <c r="F14" s="21">
        <v>59</v>
      </c>
      <c r="G14" s="21">
        <v>65</v>
      </c>
      <c r="H14" s="21">
        <v>70</v>
      </c>
      <c r="I14" s="21">
        <v>73</v>
      </c>
      <c r="J14" s="21">
        <v>77</v>
      </c>
      <c r="K14" s="21">
        <v>89</v>
      </c>
      <c r="L14" s="155">
        <f t="shared" si="2"/>
        <v>33</v>
      </c>
    </row>
    <row r="15" spans="1:12" s="15" customFormat="1">
      <c r="A15" s="68" t="s">
        <v>17</v>
      </c>
      <c r="B15" s="19">
        <v>7</v>
      </c>
      <c r="C15" s="19">
        <v>8</v>
      </c>
      <c r="D15" s="19">
        <v>5</v>
      </c>
      <c r="E15" s="19">
        <v>5</v>
      </c>
      <c r="F15" s="19">
        <v>7</v>
      </c>
      <c r="G15" s="19">
        <v>5</v>
      </c>
      <c r="H15" s="19">
        <v>5</v>
      </c>
      <c r="I15" s="19">
        <v>6</v>
      </c>
      <c r="J15" s="19">
        <v>6</v>
      </c>
      <c r="K15" s="19">
        <v>5</v>
      </c>
      <c r="L15" s="154">
        <f t="shared" si="2"/>
        <v>-2</v>
      </c>
    </row>
    <row r="16" spans="1:12" s="15" customFormat="1">
      <c r="A16" s="69" t="s">
        <v>18</v>
      </c>
      <c r="B16" s="21">
        <v>52</v>
      </c>
      <c r="C16" s="21">
        <v>55</v>
      </c>
      <c r="D16" s="21">
        <v>62</v>
      </c>
      <c r="E16" s="21">
        <v>67</v>
      </c>
      <c r="F16" s="21">
        <v>62</v>
      </c>
      <c r="G16" s="21">
        <v>72</v>
      </c>
      <c r="H16" s="21">
        <v>81</v>
      </c>
      <c r="I16" s="21">
        <v>88</v>
      </c>
      <c r="J16" s="21">
        <v>93</v>
      </c>
      <c r="K16" s="21">
        <v>95</v>
      </c>
      <c r="L16" s="155">
        <f t="shared" si="2"/>
        <v>43</v>
      </c>
    </row>
    <row r="17" spans="1:12" s="15" customFormat="1">
      <c r="A17" s="68" t="s">
        <v>19</v>
      </c>
      <c r="B17" s="19">
        <v>300</v>
      </c>
      <c r="C17" s="19">
        <v>313</v>
      </c>
      <c r="D17" s="19">
        <v>335</v>
      </c>
      <c r="E17" s="19">
        <v>358</v>
      </c>
      <c r="F17" s="19">
        <v>364</v>
      </c>
      <c r="G17" s="19">
        <v>383</v>
      </c>
      <c r="H17" s="19">
        <v>389</v>
      </c>
      <c r="I17" s="19">
        <v>399</v>
      </c>
      <c r="J17" s="19">
        <v>417</v>
      </c>
      <c r="K17" s="19">
        <v>423</v>
      </c>
      <c r="L17" s="154">
        <f t="shared" si="2"/>
        <v>123</v>
      </c>
    </row>
    <row r="18" spans="1:12" s="15" customFormat="1">
      <c r="A18" s="69" t="s">
        <v>20</v>
      </c>
      <c r="B18" s="21">
        <v>19</v>
      </c>
      <c r="C18" s="21">
        <v>18</v>
      </c>
      <c r="D18" s="21">
        <v>20</v>
      </c>
      <c r="E18" s="21">
        <v>20</v>
      </c>
      <c r="F18" s="21">
        <v>19</v>
      </c>
      <c r="G18" s="21">
        <v>20</v>
      </c>
      <c r="H18" s="21">
        <v>21</v>
      </c>
      <c r="I18" s="21">
        <v>22</v>
      </c>
      <c r="J18" s="21">
        <v>23</v>
      </c>
      <c r="K18" s="21">
        <v>25</v>
      </c>
      <c r="L18" s="155">
        <f t="shared" si="2"/>
        <v>6</v>
      </c>
    </row>
    <row r="19" spans="1:12">
      <c r="A19" s="43" t="s">
        <v>31</v>
      </c>
      <c r="B19" s="19">
        <f>SUM(B20:B25)</f>
        <v>659</v>
      </c>
      <c r="C19" s="19">
        <f t="shared" ref="C19:K19" si="3">SUM(C20:C25)</f>
        <v>652</v>
      </c>
      <c r="D19" s="19">
        <f t="shared" si="3"/>
        <v>666</v>
      </c>
      <c r="E19" s="19">
        <f t="shared" si="3"/>
        <v>671</v>
      </c>
      <c r="F19" s="19">
        <f t="shared" si="3"/>
        <v>661</v>
      </c>
      <c r="G19" s="19">
        <f t="shared" si="3"/>
        <v>684</v>
      </c>
      <c r="H19" s="19">
        <f t="shared" si="3"/>
        <v>695</v>
      </c>
      <c r="I19" s="19">
        <f t="shared" si="3"/>
        <v>700</v>
      </c>
      <c r="J19" s="19">
        <f t="shared" si="3"/>
        <v>690</v>
      </c>
      <c r="K19" s="19">
        <f t="shared" si="3"/>
        <v>698</v>
      </c>
      <c r="L19" s="154">
        <f t="shared" si="2"/>
        <v>39</v>
      </c>
    </row>
    <row r="20" spans="1:12" s="15" customFormat="1">
      <c r="A20" s="69" t="s">
        <v>21</v>
      </c>
      <c r="B20" s="21">
        <v>53</v>
      </c>
      <c r="C20" s="21">
        <v>52</v>
      </c>
      <c r="D20" s="21">
        <v>47</v>
      </c>
      <c r="E20" s="21">
        <v>49</v>
      </c>
      <c r="F20" s="21">
        <v>49</v>
      </c>
      <c r="G20" s="21">
        <v>50</v>
      </c>
      <c r="H20" s="21">
        <v>52</v>
      </c>
      <c r="I20" s="21">
        <v>57</v>
      </c>
      <c r="J20" s="21">
        <v>57</v>
      </c>
      <c r="K20" s="21">
        <v>59</v>
      </c>
      <c r="L20" s="155">
        <f t="shared" si="2"/>
        <v>6</v>
      </c>
    </row>
    <row r="21" spans="1:12" s="15" customFormat="1">
      <c r="A21" s="68" t="s">
        <v>22</v>
      </c>
      <c r="B21" s="19">
        <v>104</v>
      </c>
      <c r="C21" s="19">
        <v>96</v>
      </c>
      <c r="D21" s="19">
        <v>109</v>
      </c>
      <c r="E21" s="19">
        <v>108</v>
      </c>
      <c r="F21" s="19">
        <v>94</v>
      </c>
      <c r="G21" s="19">
        <v>116</v>
      </c>
      <c r="H21" s="19">
        <v>113</v>
      </c>
      <c r="I21" s="19">
        <v>103</v>
      </c>
      <c r="J21" s="19">
        <v>92</v>
      </c>
      <c r="K21" s="19">
        <v>93</v>
      </c>
      <c r="L21" s="154">
        <f t="shared" si="2"/>
        <v>-11</v>
      </c>
    </row>
    <row r="22" spans="1:12" s="15" customFormat="1">
      <c r="A22" s="69" t="s">
        <v>32</v>
      </c>
      <c r="B22" s="21">
        <v>75</v>
      </c>
      <c r="C22" s="21">
        <v>83</v>
      </c>
      <c r="D22" s="21">
        <v>83</v>
      </c>
      <c r="E22" s="21">
        <v>89</v>
      </c>
      <c r="F22" s="21">
        <v>90</v>
      </c>
      <c r="G22" s="21">
        <v>96</v>
      </c>
      <c r="H22" s="21">
        <v>100</v>
      </c>
      <c r="I22" s="21">
        <v>101</v>
      </c>
      <c r="J22" s="21">
        <v>102</v>
      </c>
      <c r="K22" s="21">
        <v>106</v>
      </c>
      <c r="L22" s="155">
        <f t="shared" si="2"/>
        <v>31</v>
      </c>
    </row>
    <row r="23" spans="1:12" s="15" customFormat="1">
      <c r="A23" s="68" t="s">
        <v>23</v>
      </c>
      <c r="B23" s="19">
        <v>186</v>
      </c>
      <c r="C23" s="19">
        <v>191</v>
      </c>
      <c r="D23" s="19">
        <v>198</v>
      </c>
      <c r="E23" s="19">
        <v>198</v>
      </c>
      <c r="F23" s="19">
        <v>200</v>
      </c>
      <c r="G23" s="19">
        <v>200</v>
      </c>
      <c r="H23" s="19">
        <v>200</v>
      </c>
      <c r="I23" s="19">
        <v>206</v>
      </c>
      <c r="J23" s="19">
        <v>201</v>
      </c>
      <c r="K23" s="19">
        <v>205</v>
      </c>
      <c r="L23" s="154">
        <f t="shared" si="2"/>
        <v>19</v>
      </c>
    </row>
    <row r="24" spans="1:12" s="15" customFormat="1">
      <c r="A24" s="69" t="s">
        <v>24</v>
      </c>
      <c r="B24" s="21">
        <v>76</v>
      </c>
      <c r="C24" s="21">
        <v>72</v>
      </c>
      <c r="D24" s="21">
        <v>78</v>
      </c>
      <c r="E24" s="21">
        <v>76</v>
      </c>
      <c r="F24" s="21">
        <v>77</v>
      </c>
      <c r="G24" s="21">
        <v>70</v>
      </c>
      <c r="H24" s="21">
        <v>75</v>
      </c>
      <c r="I24" s="21">
        <v>75</v>
      </c>
      <c r="J24" s="21">
        <v>79</v>
      </c>
      <c r="K24" s="21">
        <v>75</v>
      </c>
      <c r="L24" s="155">
        <f t="shared" si="2"/>
        <v>-1</v>
      </c>
    </row>
    <row r="25" spans="1:12" s="15" customFormat="1">
      <c r="A25" s="68" t="s">
        <v>25</v>
      </c>
      <c r="B25" s="19">
        <v>165</v>
      </c>
      <c r="C25" s="19">
        <v>158</v>
      </c>
      <c r="D25" s="19">
        <v>151</v>
      </c>
      <c r="E25" s="19">
        <v>151</v>
      </c>
      <c r="F25" s="19">
        <v>151</v>
      </c>
      <c r="G25" s="19">
        <v>152</v>
      </c>
      <c r="H25" s="19">
        <v>155</v>
      </c>
      <c r="I25" s="19">
        <v>158</v>
      </c>
      <c r="J25" s="19">
        <v>159</v>
      </c>
      <c r="K25" s="19">
        <v>160</v>
      </c>
      <c r="L25" s="154">
        <f t="shared" si="2"/>
        <v>-5</v>
      </c>
    </row>
    <row r="26" spans="1:12">
      <c r="A26" s="53"/>
      <c r="B26" s="337" t="s">
        <v>226</v>
      </c>
      <c r="C26" s="337"/>
      <c r="D26" s="337"/>
      <c r="E26" s="337"/>
      <c r="F26" s="337"/>
      <c r="G26" s="337"/>
      <c r="H26" s="337"/>
      <c r="I26" s="337"/>
      <c r="J26" s="337"/>
      <c r="K26" s="337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98.708751793400282</v>
      </c>
      <c r="D27" s="19">
        <f t="shared" si="4"/>
        <v>102.6781444285031</v>
      </c>
      <c r="E27" s="19">
        <f t="shared" si="4"/>
        <v>104.11286465805834</v>
      </c>
      <c r="F27" s="19">
        <f t="shared" si="4"/>
        <v>104.0650406504065</v>
      </c>
      <c r="G27" s="19">
        <f t="shared" si="4"/>
        <v>106.98230511716882</v>
      </c>
      <c r="H27" s="19">
        <f t="shared" si="4"/>
        <v>108.99091343854614</v>
      </c>
      <c r="I27" s="19">
        <f t="shared" si="4"/>
        <v>110.5691056910569</v>
      </c>
      <c r="J27" s="19">
        <f t="shared" si="4"/>
        <v>111.4777618364419</v>
      </c>
      <c r="K27" s="19">
        <f t="shared" si="4"/>
        <v>115.92539454806312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98.603351955307261</v>
      </c>
      <c r="D28" s="21">
        <f t="shared" si="5"/>
        <v>103.42178770949721</v>
      </c>
      <c r="E28" s="21">
        <f t="shared" si="5"/>
        <v>105.16759776536313</v>
      </c>
      <c r="F28" s="21">
        <f t="shared" si="5"/>
        <v>105.79608938547486</v>
      </c>
      <c r="G28" s="21">
        <f t="shared" si="5"/>
        <v>108.44972067039106</v>
      </c>
      <c r="H28" s="21">
        <f t="shared" si="5"/>
        <v>110.61452513966481</v>
      </c>
      <c r="I28" s="21">
        <f t="shared" si="5"/>
        <v>112.56983240223464</v>
      </c>
      <c r="J28" s="21">
        <f t="shared" si="5"/>
        <v>114.59497206703911</v>
      </c>
      <c r="K28" s="21">
        <f t="shared" si="5"/>
        <v>120.53072625698324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104.81927710843374</v>
      </c>
      <c r="D29" s="19">
        <f t="shared" si="5"/>
        <v>107.22891566265061</v>
      </c>
      <c r="E29" s="19">
        <f t="shared" si="5"/>
        <v>112.04819277108433</v>
      </c>
      <c r="F29" s="19">
        <f t="shared" si="5"/>
        <v>110.8433734939759</v>
      </c>
      <c r="G29" s="19">
        <f t="shared" si="5"/>
        <v>113.25301204819277</v>
      </c>
      <c r="H29" s="19">
        <f t="shared" si="5"/>
        <v>120.48192771084338</v>
      </c>
      <c r="I29" s="19">
        <f t="shared" si="5"/>
        <v>116.86746987951807</v>
      </c>
      <c r="J29" s="19">
        <f t="shared" si="5"/>
        <v>116.86746987951807</v>
      </c>
      <c r="K29" s="19">
        <f t="shared" si="5"/>
        <v>124.09638554216868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100</v>
      </c>
      <c r="D30" s="21">
        <f t="shared" si="5"/>
        <v>106.66666666666667</v>
      </c>
      <c r="E30" s="21">
        <f t="shared" si="5"/>
        <v>106.66666666666667</v>
      </c>
      <c r="F30" s="21">
        <f t="shared" si="5"/>
        <v>103.33333333333333</v>
      </c>
      <c r="G30" s="21">
        <f t="shared" si="5"/>
        <v>100</v>
      </c>
      <c r="H30" s="21">
        <f t="shared" si="5"/>
        <v>93.333333333333329</v>
      </c>
      <c r="I30" s="21">
        <f t="shared" si="5"/>
        <v>96.666666666666671</v>
      </c>
      <c r="J30" s="21">
        <f t="shared" si="5"/>
        <v>80</v>
      </c>
      <c r="K30" s="21">
        <f t="shared" si="5"/>
        <v>100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100.58479532163743</v>
      </c>
      <c r="D31" s="19">
        <f t="shared" si="5"/>
        <v>101.75438596491227</v>
      </c>
      <c r="E31" s="19">
        <f t="shared" si="5"/>
        <v>104.09356725146199</v>
      </c>
      <c r="F31" s="19">
        <f t="shared" si="5"/>
        <v>107.01754385964912</v>
      </c>
      <c r="G31" s="19">
        <f t="shared" si="5"/>
        <v>109.35672514619883</v>
      </c>
      <c r="H31" s="19">
        <f t="shared" si="5"/>
        <v>111.69590643274854</v>
      </c>
      <c r="I31" s="19">
        <f t="shared" si="5"/>
        <v>117.54385964912281</v>
      </c>
      <c r="J31" s="19">
        <f t="shared" si="5"/>
        <v>112.86549707602339</v>
      </c>
      <c r="K31" s="19">
        <f t="shared" si="5"/>
        <v>121.05263157894737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100</v>
      </c>
      <c r="D32" s="21">
        <f t="shared" si="5"/>
        <v>100</v>
      </c>
      <c r="E32" s="21">
        <f t="shared" si="5"/>
        <v>88.888888888888886</v>
      </c>
      <c r="F32" s="21">
        <f t="shared" si="5"/>
        <v>100</v>
      </c>
      <c r="G32" s="21">
        <f t="shared" si="5"/>
        <v>105.55555555555556</v>
      </c>
      <c r="H32" s="21">
        <f t="shared" si="5"/>
        <v>88.888888888888886</v>
      </c>
      <c r="I32" s="21">
        <f t="shared" si="5"/>
        <v>94.444444444444443</v>
      </c>
      <c r="J32" s="21">
        <f t="shared" si="5"/>
        <v>100</v>
      </c>
      <c r="K32" s="21">
        <f t="shared" si="5"/>
        <v>94.444444444444443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94.109195402298852</v>
      </c>
      <c r="D33" s="19">
        <f t="shared" si="5"/>
        <v>99.137931034482762</v>
      </c>
      <c r="E33" s="19">
        <f t="shared" si="5"/>
        <v>97.988505747126439</v>
      </c>
      <c r="F33" s="19">
        <f t="shared" si="5"/>
        <v>97.701149425287355</v>
      </c>
      <c r="G33" s="19">
        <f t="shared" si="5"/>
        <v>97.41379310344827</v>
      </c>
      <c r="H33" s="19">
        <f t="shared" si="5"/>
        <v>98.132183908045974</v>
      </c>
      <c r="I33" s="19">
        <f t="shared" si="5"/>
        <v>97.701149425287355</v>
      </c>
      <c r="J33" s="19">
        <f t="shared" si="5"/>
        <v>99.568965517241381</v>
      </c>
      <c r="K33" s="19">
        <f t="shared" si="5"/>
        <v>105.17241379310344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100</v>
      </c>
      <c r="D34" s="21">
        <f t="shared" si="5"/>
        <v>100</v>
      </c>
      <c r="E34" s="21">
        <f t="shared" si="5"/>
        <v>98.214285714285708</v>
      </c>
      <c r="F34" s="21">
        <f t="shared" si="5"/>
        <v>105.35714285714286</v>
      </c>
      <c r="G34" s="21">
        <f t="shared" si="5"/>
        <v>116.07142857142857</v>
      </c>
      <c r="H34" s="21">
        <f t="shared" si="5"/>
        <v>125</v>
      </c>
      <c r="I34" s="21">
        <f t="shared" si="5"/>
        <v>130.35714285714286</v>
      </c>
      <c r="J34" s="21">
        <f t="shared" si="5"/>
        <v>137.5</v>
      </c>
      <c r="K34" s="21">
        <f t="shared" si="5"/>
        <v>158.92857142857142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114.28571428571429</v>
      </c>
      <c r="D35" s="19">
        <f t="shared" si="5"/>
        <v>71.428571428571431</v>
      </c>
      <c r="E35" s="19">
        <f t="shared" si="5"/>
        <v>71.428571428571431</v>
      </c>
      <c r="F35" s="19">
        <f t="shared" si="5"/>
        <v>100</v>
      </c>
      <c r="G35" s="19">
        <f t="shared" si="5"/>
        <v>71.428571428571431</v>
      </c>
      <c r="H35" s="19">
        <f t="shared" si="5"/>
        <v>71.428571428571431</v>
      </c>
      <c r="I35" s="19">
        <f t="shared" si="5"/>
        <v>85.714285714285708</v>
      </c>
      <c r="J35" s="19">
        <f t="shared" si="5"/>
        <v>85.714285714285708</v>
      </c>
      <c r="K35" s="19">
        <f t="shared" si="5"/>
        <v>71.428571428571431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105.76923076923077</v>
      </c>
      <c r="D36" s="21">
        <f t="shared" si="5"/>
        <v>119.23076923076923</v>
      </c>
      <c r="E36" s="21">
        <f t="shared" si="5"/>
        <v>128.84615384615384</v>
      </c>
      <c r="F36" s="21">
        <f t="shared" si="5"/>
        <v>119.23076923076923</v>
      </c>
      <c r="G36" s="21">
        <f t="shared" si="5"/>
        <v>138.46153846153845</v>
      </c>
      <c r="H36" s="21">
        <f t="shared" si="5"/>
        <v>155.76923076923077</v>
      </c>
      <c r="I36" s="21">
        <f t="shared" si="5"/>
        <v>169.23076923076923</v>
      </c>
      <c r="J36" s="21">
        <f t="shared" si="5"/>
        <v>178.84615384615384</v>
      </c>
      <c r="K36" s="21">
        <f t="shared" si="5"/>
        <v>182.69230769230768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104.33333333333333</v>
      </c>
      <c r="D37" s="19">
        <f t="shared" si="5"/>
        <v>111.66666666666667</v>
      </c>
      <c r="E37" s="19">
        <f t="shared" si="5"/>
        <v>119.33333333333333</v>
      </c>
      <c r="F37" s="19">
        <f t="shared" si="5"/>
        <v>121.33333333333333</v>
      </c>
      <c r="G37" s="19">
        <f t="shared" si="5"/>
        <v>127.66666666666667</v>
      </c>
      <c r="H37" s="19">
        <f t="shared" si="5"/>
        <v>129.66666666666666</v>
      </c>
      <c r="I37" s="19">
        <f t="shared" si="5"/>
        <v>133</v>
      </c>
      <c r="J37" s="19">
        <f t="shared" si="5"/>
        <v>139</v>
      </c>
      <c r="K37" s="19">
        <f t="shared" si="5"/>
        <v>141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94.736842105263165</v>
      </c>
      <c r="D38" s="21">
        <f t="shared" si="5"/>
        <v>105.26315789473684</v>
      </c>
      <c r="E38" s="21">
        <f t="shared" si="5"/>
        <v>105.26315789473684</v>
      </c>
      <c r="F38" s="21">
        <f t="shared" si="5"/>
        <v>100</v>
      </c>
      <c r="G38" s="21">
        <f t="shared" si="5"/>
        <v>105.26315789473684</v>
      </c>
      <c r="H38" s="21">
        <f t="shared" si="5"/>
        <v>110.52631578947368</v>
      </c>
      <c r="I38" s="21">
        <f t="shared" si="5"/>
        <v>115.78947368421052</v>
      </c>
      <c r="J38" s="21">
        <f t="shared" si="5"/>
        <v>121.05263157894737</v>
      </c>
      <c r="K38" s="21">
        <f t="shared" si="5"/>
        <v>131.57894736842104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98.937784522003028</v>
      </c>
      <c r="D39" s="19">
        <f t="shared" si="5"/>
        <v>101.06221547799697</v>
      </c>
      <c r="E39" s="19">
        <f t="shared" si="5"/>
        <v>101.82094081942337</v>
      </c>
      <c r="F39" s="19">
        <f t="shared" si="5"/>
        <v>100.30349013657056</v>
      </c>
      <c r="G39" s="19">
        <f t="shared" si="5"/>
        <v>103.79362670713202</v>
      </c>
      <c r="H39" s="19">
        <f t="shared" si="5"/>
        <v>105.46282245827011</v>
      </c>
      <c r="I39" s="19">
        <f t="shared" si="5"/>
        <v>106.22154779969651</v>
      </c>
      <c r="J39" s="19">
        <f t="shared" si="5"/>
        <v>104.7040971168437</v>
      </c>
      <c r="K39" s="19">
        <f t="shared" si="5"/>
        <v>105.91805766312595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98.113207547169807</v>
      </c>
      <c r="D40" s="186">
        <f t="shared" si="5"/>
        <v>88.679245283018872</v>
      </c>
      <c r="E40" s="186">
        <f t="shared" si="5"/>
        <v>92.452830188679243</v>
      </c>
      <c r="F40" s="186">
        <f t="shared" si="5"/>
        <v>92.452830188679243</v>
      </c>
      <c r="G40" s="186">
        <f t="shared" si="5"/>
        <v>94.339622641509436</v>
      </c>
      <c r="H40" s="186">
        <f t="shared" si="5"/>
        <v>98.113207547169807</v>
      </c>
      <c r="I40" s="186">
        <f t="shared" si="5"/>
        <v>107.54716981132076</v>
      </c>
      <c r="J40" s="186">
        <f t="shared" si="5"/>
        <v>107.54716981132076</v>
      </c>
      <c r="K40" s="186">
        <f t="shared" si="5"/>
        <v>111.32075471698113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92.307692307692307</v>
      </c>
      <c r="D41" s="19">
        <f t="shared" si="5"/>
        <v>104.80769230769231</v>
      </c>
      <c r="E41" s="19">
        <f t="shared" si="5"/>
        <v>103.84615384615384</v>
      </c>
      <c r="F41" s="19">
        <f t="shared" si="5"/>
        <v>90.384615384615387</v>
      </c>
      <c r="G41" s="19">
        <f t="shared" si="5"/>
        <v>111.53846153846153</v>
      </c>
      <c r="H41" s="19">
        <f t="shared" si="5"/>
        <v>108.65384615384616</v>
      </c>
      <c r="I41" s="19">
        <f t="shared" si="5"/>
        <v>99.038461538461533</v>
      </c>
      <c r="J41" s="19">
        <f t="shared" si="5"/>
        <v>88.461538461538467</v>
      </c>
      <c r="K41" s="19">
        <f t="shared" si="5"/>
        <v>89.42307692307692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110.66666666666667</v>
      </c>
      <c r="D42" s="21">
        <f t="shared" si="5"/>
        <v>110.66666666666667</v>
      </c>
      <c r="E42" s="21">
        <f t="shared" si="5"/>
        <v>118.66666666666667</v>
      </c>
      <c r="F42" s="21">
        <f t="shared" si="5"/>
        <v>120</v>
      </c>
      <c r="G42" s="21">
        <f t="shared" si="5"/>
        <v>128</v>
      </c>
      <c r="H42" s="21">
        <f t="shared" si="5"/>
        <v>133.33333333333334</v>
      </c>
      <c r="I42" s="21">
        <f t="shared" si="5"/>
        <v>134.66666666666666</v>
      </c>
      <c r="J42" s="21">
        <f t="shared" si="5"/>
        <v>136</v>
      </c>
      <c r="K42" s="21">
        <f t="shared" si="5"/>
        <v>141.33333333333334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102.68817204301075</v>
      </c>
      <c r="D43" s="19">
        <f t="shared" si="5"/>
        <v>106.45161290322581</v>
      </c>
      <c r="E43" s="19">
        <f t="shared" si="5"/>
        <v>106.45161290322581</v>
      </c>
      <c r="F43" s="19">
        <f t="shared" si="5"/>
        <v>107.52688172043011</v>
      </c>
      <c r="G43" s="19">
        <f t="shared" si="5"/>
        <v>107.52688172043011</v>
      </c>
      <c r="H43" s="19">
        <f t="shared" si="5"/>
        <v>107.52688172043011</v>
      </c>
      <c r="I43" s="19">
        <f t="shared" si="5"/>
        <v>110.75268817204301</v>
      </c>
      <c r="J43" s="19">
        <f t="shared" si="5"/>
        <v>108.06451612903226</v>
      </c>
      <c r="K43" s="19">
        <f t="shared" si="5"/>
        <v>110.21505376344086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94.736842105263165</v>
      </c>
      <c r="D44" s="21">
        <f t="shared" si="6"/>
        <v>102.63157894736842</v>
      </c>
      <c r="E44" s="21">
        <f t="shared" si="6"/>
        <v>100</v>
      </c>
      <c r="F44" s="21">
        <f t="shared" si="6"/>
        <v>101.31578947368421</v>
      </c>
      <c r="G44" s="21">
        <f t="shared" si="6"/>
        <v>92.10526315789474</v>
      </c>
      <c r="H44" s="21">
        <f t="shared" si="6"/>
        <v>98.684210526315795</v>
      </c>
      <c r="I44" s="21">
        <f t="shared" si="6"/>
        <v>98.684210526315795</v>
      </c>
      <c r="J44" s="21">
        <f t="shared" si="6"/>
        <v>103.94736842105263</v>
      </c>
      <c r="K44" s="21">
        <f t="shared" si="6"/>
        <v>98.684210526315795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95.757575757575751</v>
      </c>
      <c r="D45" s="19">
        <f t="shared" si="6"/>
        <v>91.515151515151516</v>
      </c>
      <c r="E45" s="19">
        <f t="shared" si="6"/>
        <v>91.515151515151516</v>
      </c>
      <c r="F45" s="19">
        <f t="shared" si="6"/>
        <v>91.515151515151516</v>
      </c>
      <c r="G45" s="19">
        <f t="shared" si="6"/>
        <v>92.121212121212125</v>
      </c>
      <c r="H45" s="19">
        <f t="shared" si="6"/>
        <v>93.939393939393938</v>
      </c>
      <c r="I45" s="19">
        <f t="shared" si="6"/>
        <v>95.757575757575751</v>
      </c>
      <c r="J45" s="19">
        <f t="shared" si="6"/>
        <v>96.36363636363636</v>
      </c>
      <c r="K45" s="19">
        <f t="shared" si="6"/>
        <v>96.969696969696969</v>
      </c>
      <c r="L45" s="154" t="s">
        <v>247</v>
      </c>
    </row>
    <row r="46" spans="1:12" s="64" customFormat="1" ht="20" customHeight="1">
      <c r="A46" s="338" t="s">
        <v>245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J14" sqref="J14"/>
    </sheetView>
  </sheetViews>
  <sheetFormatPr baseColWidth="10" defaultColWidth="10.81640625" defaultRowHeight="14"/>
  <cols>
    <col min="1" max="1" width="24.81640625" style="1" customWidth="1"/>
    <col min="2" max="7" width="13.54296875" style="1" customWidth="1"/>
    <col min="8" max="16384" width="10.81640625" style="1"/>
  </cols>
  <sheetData>
    <row r="1" spans="1:7" s="40" customFormat="1" ht="20.149999999999999" customHeight="1">
      <c r="A1" s="35" t="s">
        <v>0</v>
      </c>
    </row>
    <row r="2" spans="1:7" s="127" customFormat="1" ht="14.5" customHeight="1">
      <c r="A2" s="126"/>
    </row>
    <row r="3" spans="1:7" s="125" customFormat="1" ht="14.5" customHeight="1">
      <c r="A3" s="54" t="s">
        <v>285</v>
      </c>
    </row>
    <row r="4" spans="1:7" s="127" customFormat="1" ht="14.5" customHeight="1"/>
    <row r="5" spans="1:7" s="42" customFormat="1" ht="35.15" customHeight="1">
      <c r="A5" s="293" t="s">
        <v>29</v>
      </c>
      <c r="B5" s="293">
        <v>2011</v>
      </c>
      <c r="C5" s="293">
        <v>2015</v>
      </c>
      <c r="D5" s="291" t="s">
        <v>59</v>
      </c>
      <c r="E5" s="293">
        <v>2011</v>
      </c>
      <c r="F5" s="293">
        <v>2015</v>
      </c>
      <c r="G5" s="291" t="s">
        <v>59</v>
      </c>
    </row>
    <row r="6" spans="1:7" s="42" customFormat="1" ht="24">
      <c r="A6" s="312"/>
      <c r="B6" s="434" t="s">
        <v>5</v>
      </c>
      <c r="C6" s="434"/>
      <c r="D6" s="434"/>
      <c r="E6" s="433" t="s">
        <v>8</v>
      </c>
      <c r="F6" s="433"/>
      <c r="G6" s="307" t="s">
        <v>81</v>
      </c>
    </row>
    <row r="7" spans="1:7" s="64" customFormat="1" ht="14.5" customHeight="1">
      <c r="A7" s="280" t="s">
        <v>10</v>
      </c>
      <c r="B7" s="309">
        <f>B8+B19</f>
        <v>78</v>
      </c>
      <c r="C7" s="309">
        <f>C8+C19</f>
        <v>102</v>
      </c>
      <c r="D7" s="310">
        <f>C7-B7</f>
        <v>24</v>
      </c>
      <c r="E7" s="311">
        <v>5.9907834101382491</v>
      </c>
      <c r="F7" s="311">
        <v>7.0539419087136928</v>
      </c>
      <c r="G7" s="289">
        <f>F7-E7</f>
        <v>1.0631584985754436</v>
      </c>
    </row>
    <row r="8" spans="1:7" s="64" customFormat="1" ht="14.5" customHeight="1">
      <c r="A8" s="44" t="s">
        <v>30</v>
      </c>
      <c r="B8" s="11">
        <v>48</v>
      </c>
      <c r="C8" s="11">
        <v>65</v>
      </c>
      <c r="D8" s="80">
        <f>C8-B8</f>
        <v>17</v>
      </c>
      <c r="E8" s="121">
        <v>5.1835853131749463</v>
      </c>
      <c r="F8" s="121">
        <v>6.2200956937799043</v>
      </c>
      <c r="G8" s="32">
        <f>F8-E8</f>
        <v>1.036510380604958</v>
      </c>
    </row>
    <row r="9" spans="1:7" s="64" customFormat="1" ht="14.5" customHeight="1">
      <c r="A9" s="68" t="s">
        <v>11</v>
      </c>
      <c r="B9" s="172" t="s">
        <v>175</v>
      </c>
      <c r="C9" s="172" t="s">
        <v>175</v>
      </c>
      <c r="D9" s="172" t="s">
        <v>175</v>
      </c>
      <c r="E9" s="172" t="s">
        <v>175</v>
      </c>
      <c r="F9" s="172" t="s">
        <v>175</v>
      </c>
      <c r="G9" s="172" t="s">
        <v>175</v>
      </c>
    </row>
    <row r="10" spans="1:7" s="64" customFormat="1" ht="14.5" customHeight="1">
      <c r="A10" s="69" t="s">
        <v>12</v>
      </c>
      <c r="B10" s="10" t="s">
        <v>175</v>
      </c>
      <c r="C10" s="10" t="s">
        <v>175</v>
      </c>
      <c r="D10" s="80" t="s">
        <v>175</v>
      </c>
      <c r="E10" s="63" t="s">
        <v>175</v>
      </c>
      <c r="F10" s="63" t="s">
        <v>175</v>
      </c>
      <c r="G10" s="32" t="s">
        <v>175</v>
      </c>
    </row>
    <row r="11" spans="1:7" s="64" customFormat="1" ht="14.5" customHeight="1">
      <c r="A11" s="68" t="s">
        <v>13</v>
      </c>
      <c r="B11" s="12" t="s">
        <v>175</v>
      </c>
      <c r="C11" s="12" t="s">
        <v>175</v>
      </c>
      <c r="D11" s="79" t="s">
        <v>175</v>
      </c>
      <c r="E11" s="62" t="s">
        <v>175</v>
      </c>
      <c r="F11" s="62" t="s">
        <v>175</v>
      </c>
      <c r="G11" s="31" t="s">
        <v>175</v>
      </c>
    </row>
    <row r="12" spans="1:7" s="64" customFormat="1" ht="14.5" customHeight="1">
      <c r="A12" s="69" t="s">
        <v>14</v>
      </c>
      <c r="B12" s="10" t="s">
        <v>175</v>
      </c>
      <c r="C12" s="10" t="s">
        <v>175</v>
      </c>
      <c r="D12" s="80" t="s">
        <v>175</v>
      </c>
      <c r="E12" s="63" t="s">
        <v>175</v>
      </c>
      <c r="F12" s="63" t="s">
        <v>175</v>
      </c>
      <c r="G12" s="32" t="s">
        <v>175</v>
      </c>
    </row>
    <row r="13" spans="1:7" s="64" customFormat="1" ht="14.5" customHeight="1">
      <c r="A13" s="68" t="s">
        <v>15</v>
      </c>
      <c r="B13" s="12" t="s">
        <v>175</v>
      </c>
      <c r="C13" s="12" t="s">
        <v>175</v>
      </c>
      <c r="D13" s="79" t="s">
        <v>175</v>
      </c>
      <c r="E13" s="62" t="s">
        <v>175</v>
      </c>
      <c r="F13" s="62" t="s">
        <v>175</v>
      </c>
      <c r="G13" s="31" t="s">
        <v>175</v>
      </c>
    </row>
    <row r="14" spans="1:7" s="64" customFormat="1" ht="14.5" customHeight="1">
      <c r="A14" s="69" t="s">
        <v>16</v>
      </c>
      <c r="B14" s="10" t="s">
        <v>175</v>
      </c>
      <c r="C14" s="10" t="s">
        <v>175</v>
      </c>
      <c r="D14" s="80" t="s">
        <v>175</v>
      </c>
      <c r="E14" s="63" t="s">
        <v>175</v>
      </c>
      <c r="F14" s="63" t="s">
        <v>175</v>
      </c>
      <c r="G14" s="32" t="s">
        <v>175</v>
      </c>
    </row>
    <row r="15" spans="1:7" s="64" customFormat="1" ht="14.5" customHeight="1">
      <c r="A15" s="68" t="s">
        <v>17</v>
      </c>
      <c r="B15" s="12" t="s">
        <v>175</v>
      </c>
      <c r="C15" s="12" t="s">
        <v>175</v>
      </c>
      <c r="D15" s="79" t="s">
        <v>175</v>
      </c>
      <c r="E15" s="62" t="s">
        <v>175</v>
      </c>
      <c r="F15" s="62" t="s">
        <v>175</v>
      </c>
      <c r="G15" s="31" t="s">
        <v>175</v>
      </c>
    </row>
    <row r="16" spans="1:7" s="64" customFormat="1" ht="14.5" customHeight="1">
      <c r="A16" s="69" t="s">
        <v>18</v>
      </c>
      <c r="B16" s="10" t="s">
        <v>175</v>
      </c>
      <c r="C16" s="10" t="s">
        <v>175</v>
      </c>
      <c r="D16" s="80" t="s">
        <v>175</v>
      </c>
      <c r="E16" s="63" t="s">
        <v>175</v>
      </c>
      <c r="F16" s="63" t="s">
        <v>175</v>
      </c>
      <c r="G16" s="32" t="s">
        <v>175</v>
      </c>
    </row>
    <row r="17" spans="1:7" s="64" customFormat="1" ht="14.5" customHeight="1">
      <c r="A17" s="68" t="s">
        <v>19</v>
      </c>
      <c r="B17" s="12" t="s">
        <v>175</v>
      </c>
      <c r="C17" s="12" t="s">
        <v>175</v>
      </c>
      <c r="D17" s="79" t="s">
        <v>175</v>
      </c>
      <c r="E17" s="62" t="s">
        <v>175</v>
      </c>
      <c r="F17" s="62" t="s">
        <v>175</v>
      </c>
      <c r="G17" s="31" t="s">
        <v>175</v>
      </c>
    </row>
    <row r="18" spans="1:7" s="64" customFormat="1" ht="14.5" customHeight="1">
      <c r="A18" s="69" t="s">
        <v>20</v>
      </c>
      <c r="B18" s="10" t="s">
        <v>175</v>
      </c>
      <c r="C18" s="10" t="s">
        <v>175</v>
      </c>
      <c r="D18" s="80" t="s">
        <v>175</v>
      </c>
      <c r="E18" s="63" t="s">
        <v>175</v>
      </c>
      <c r="F18" s="63" t="s">
        <v>175</v>
      </c>
      <c r="G18" s="32" t="s">
        <v>175</v>
      </c>
    </row>
    <row r="19" spans="1:7" s="64" customFormat="1" ht="14.5" customHeight="1">
      <c r="A19" s="43" t="s">
        <v>31</v>
      </c>
      <c r="B19" s="12">
        <v>30</v>
      </c>
      <c r="C19" s="12">
        <v>37</v>
      </c>
      <c r="D19" s="79">
        <f>C19-B19</f>
        <v>7</v>
      </c>
      <c r="E19" s="62">
        <v>7.9787234042553195</v>
      </c>
      <c r="F19" s="62">
        <v>9.2269326683291766</v>
      </c>
      <c r="G19" s="31">
        <f>F19-E19</f>
        <v>1.2482092640738571</v>
      </c>
    </row>
    <row r="20" spans="1:7" s="64" customFormat="1" ht="14.5" customHeight="1">
      <c r="A20" s="69" t="s">
        <v>21</v>
      </c>
      <c r="B20" s="10" t="s">
        <v>175</v>
      </c>
      <c r="C20" s="10" t="s">
        <v>175</v>
      </c>
      <c r="D20" s="80" t="s">
        <v>175</v>
      </c>
      <c r="E20" s="63" t="s">
        <v>175</v>
      </c>
      <c r="F20" s="63" t="s">
        <v>175</v>
      </c>
      <c r="G20" s="32" t="s">
        <v>175</v>
      </c>
    </row>
    <row r="21" spans="1:7" s="64" customFormat="1" ht="14.5" customHeight="1">
      <c r="A21" s="68" t="s">
        <v>22</v>
      </c>
      <c r="B21" s="12" t="s">
        <v>175</v>
      </c>
      <c r="C21" s="12" t="s">
        <v>175</v>
      </c>
      <c r="D21" s="79" t="s">
        <v>175</v>
      </c>
      <c r="E21" s="62" t="s">
        <v>175</v>
      </c>
      <c r="F21" s="62" t="s">
        <v>175</v>
      </c>
      <c r="G21" s="31" t="s">
        <v>175</v>
      </c>
    </row>
    <row r="22" spans="1:7" s="64" customFormat="1" ht="14.5" customHeight="1">
      <c r="A22" s="69" t="s">
        <v>32</v>
      </c>
      <c r="B22" s="10" t="s">
        <v>175</v>
      </c>
      <c r="C22" s="10" t="s">
        <v>175</v>
      </c>
      <c r="D22" s="80" t="s">
        <v>175</v>
      </c>
      <c r="E22" s="63" t="s">
        <v>175</v>
      </c>
      <c r="F22" s="63" t="s">
        <v>175</v>
      </c>
      <c r="G22" s="32" t="s">
        <v>175</v>
      </c>
    </row>
    <row r="23" spans="1:7" s="64" customFormat="1" ht="14.5" customHeight="1">
      <c r="A23" s="68" t="s">
        <v>23</v>
      </c>
      <c r="B23" s="12" t="s">
        <v>175</v>
      </c>
      <c r="C23" s="12" t="s">
        <v>175</v>
      </c>
      <c r="D23" s="79" t="s">
        <v>175</v>
      </c>
      <c r="E23" s="62" t="s">
        <v>175</v>
      </c>
      <c r="F23" s="62" t="s">
        <v>175</v>
      </c>
      <c r="G23" s="31" t="s">
        <v>175</v>
      </c>
    </row>
    <row r="24" spans="1:7" s="64" customFormat="1" ht="14.5" customHeight="1">
      <c r="A24" s="69" t="s">
        <v>24</v>
      </c>
      <c r="B24" s="10" t="s">
        <v>175</v>
      </c>
      <c r="C24" s="10" t="s">
        <v>175</v>
      </c>
      <c r="D24" s="80" t="s">
        <v>175</v>
      </c>
      <c r="E24" s="63" t="s">
        <v>175</v>
      </c>
      <c r="F24" s="63" t="s">
        <v>175</v>
      </c>
      <c r="G24" s="32" t="s">
        <v>175</v>
      </c>
    </row>
    <row r="25" spans="1:7" s="64" customFormat="1" ht="14.5" customHeight="1">
      <c r="A25" s="68" t="s">
        <v>25</v>
      </c>
      <c r="B25" s="12" t="s">
        <v>175</v>
      </c>
      <c r="C25" s="12" t="s">
        <v>175</v>
      </c>
      <c r="D25" s="79" t="s">
        <v>175</v>
      </c>
      <c r="E25" s="62" t="s">
        <v>175</v>
      </c>
      <c r="F25" s="62" t="s">
        <v>175</v>
      </c>
      <c r="G25" s="31" t="s">
        <v>175</v>
      </c>
    </row>
    <row r="26" spans="1:7" s="64" customFormat="1" ht="14.5" customHeight="1">
      <c r="A26" s="338" t="s">
        <v>305</v>
      </c>
      <c r="B26" s="338"/>
      <c r="C26" s="338"/>
      <c r="D26" s="338"/>
      <c r="E26" s="338"/>
      <c r="F26" s="338"/>
      <c r="G26" s="338"/>
    </row>
    <row r="27" spans="1:7" s="64" customFormat="1" ht="14.5" customHeight="1">
      <c r="A27" s="370"/>
      <c r="B27" s="370"/>
      <c r="C27" s="370"/>
      <c r="D27" s="370"/>
      <c r="E27" s="370"/>
      <c r="F27" s="370"/>
      <c r="G27" s="370"/>
    </row>
    <row r="28" spans="1:7" s="64" customFormat="1" ht="14.5" customHeight="1"/>
    <row r="29" spans="1:7" s="64" customFormat="1" ht="14.5" customHeight="1"/>
    <row r="30" spans="1:7" s="64" customFormat="1" ht="14.5" customHeight="1"/>
    <row r="31" spans="1:7" s="64" customFormat="1" ht="14.5" customHeight="1"/>
    <row r="32" spans="1:7" s="64" customFormat="1" ht="14.5" customHeight="1"/>
    <row r="33" s="64" customFormat="1" ht="14.5" customHeight="1"/>
    <row r="34" s="64" customFormat="1" ht="14.5" customHeight="1"/>
    <row r="35" s="64" customFormat="1" ht="14.5" customHeight="1"/>
    <row r="36" s="64" customFormat="1" ht="14.5" customHeight="1"/>
    <row r="37" s="64" customFormat="1" ht="14.5" customHeight="1"/>
    <row r="38" s="64" customFormat="1" ht="14.5" customHeight="1"/>
    <row r="39" s="64" customFormat="1" ht="14.5" customHeight="1"/>
  </sheetData>
  <mergeCells count="3">
    <mergeCell ref="B6:D6"/>
    <mergeCell ref="E6:F6"/>
    <mergeCell ref="A26:G2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activeCell="A5" sqref="A5:A7"/>
    </sheetView>
  </sheetViews>
  <sheetFormatPr baseColWidth="10" defaultColWidth="8.7265625" defaultRowHeight="14"/>
  <cols>
    <col min="1" max="1" width="25.1796875" style="1" customWidth="1"/>
    <col min="2" max="12" width="15.54296875" style="1" customWidth="1"/>
    <col min="13" max="16384" width="8.7265625" style="1"/>
  </cols>
  <sheetData>
    <row r="1" spans="1:12" s="40" customFormat="1" ht="20.149999999999999" customHeight="1">
      <c r="A1" s="35" t="s">
        <v>0</v>
      </c>
    </row>
    <row r="2" spans="1:12" s="127" customFormat="1" ht="14.5" customHeight="1">
      <c r="A2" s="126"/>
    </row>
    <row r="3" spans="1:12" s="125" customFormat="1" ht="14.5" customHeight="1">
      <c r="A3" s="54" t="s">
        <v>308</v>
      </c>
    </row>
    <row r="4" spans="1:12" s="127" customFormat="1" ht="14.5" customHeight="1" thickBot="1"/>
    <row r="5" spans="1:12" ht="18" customHeight="1" thickBot="1">
      <c r="A5" s="354" t="s">
        <v>28</v>
      </c>
      <c r="B5" s="371" t="s">
        <v>149</v>
      </c>
      <c r="C5" s="354" t="s">
        <v>51</v>
      </c>
      <c r="D5" s="354"/>
      <c r="E5" s="354"/>
      <c r="F5" s="354"/>
      <c r="G5" s="354"/>
      <c r="H5" s="354"/>
      <c r="I5" s="354"/>
      <c r="J5" s="354"/>
      <c r="K5" s="354"/>
      <c r="L5" s="354"/>
    </row>
    <row r="6" spans="1:12" s="45" customFormat="1" ht="18" customHeight="1" thickBot="1">
      <c r="A6" s="354"/>
      <c r="B6" s="371"/>
      <c r="C6" s="371" t="s">
        <v>133</v>
      </c>
      <c r="D6" s="371" t="s">
        <v>134</v>
      </c>
      <c r="E6" s="371" t="s">
        <v>61</v>
      </c>
      <c r="F6" s="371" t="s">
        <v>60</v>
      </c>
      <c r="G6" s="371" t="s">
        <v>138</v>
      </c>
      <c r="H6" s="371" t="s">
        <v>51</v>
      </c>
      <c r="I6" s="371"/>
      <c r="J6" s="371" t="s">
        <v>306</v>
      </c>
      <c r="K6" s="371" t="s">
        <v>307</v>
      </c>
      <c r="L6" s="371" t="s">
        <v>135</v>
      </c>
    </row>
    <row r="7" spans="1:12" s="45" customFormat="1" ht="54" customHeight="1" thickBot="1">
      <c r="A7" s="354"/>
      <c r="B7" s="432"/>
      <c r="C7" s="432"/>
      <c r="D7" s="432"/>
      <c r="E7" s="432"/>
      <c r="F7" s="432"/>
      <c r="G7" s="432"/>
      <c r="H7" s="267" t="s">
        <v>137</v>
      </c>
      <c r="I7" s="267" t="s">
        <v>136</v>
      </c>
      <c r="J7" s="432"/>
      <c r="K7" s="432"/>
      <c r="L7" s="432"/>
    </row>
    <row r="8" spans="1:12" s="45" customFormat="1" ht="15" customHeight="1">
      <c r="A8" s="246"/>
      <c r="B8" s="435" t="s">
        <v>10</v>
      </c>
      <c r="C8" s="436"/>
      <c r="D8" s="436"/>
      <c r="E8" s="436"/>
      <c r="F8" s="436"/>
      <c r="G8" s="436"/>
      <c r="H8" s="436"/>
      <c r="I8" s="436"/>
      <c r="J8" s="436"/>
      <c r="K8" s="436"/>
      <c r="L8" s="437"/>
    </row>
    <row r="9" spans="1:12" s="45" customFormat="1" ht="15" customHeight="1" thickBot="1">
      <c r="A9" s="245"/>
      <c r="B9" s="438" t="s">
        <v>5</v>
      </c>
      <c r="C9" s="439"/>
      <c r="D9" s="439"/>
      <c r="E9" s="439"/>
      <c r="F9" s="439"/>
      <c r="G9" s="439"/>
      <c r="H9" s="439"/>
      <c r="I9" s="439"/>
      <c r="J9" s="439"/>
      <c r="K9" s="439"/>
      <c r="L9" s="440"/>
    </row>
    <row r="10" spans="1:12" ht="14.5" customHeight="1" thickBot="1">
      <c r="A10" s="102" t="s">
        <v>2</v>
      </c>
      <c r="B10" s="114">
        <f>SUM(B11:B17)</f>
        <v>172659</v>
      </c>
      <c r="C10" s="114">
        <f>C29+C48</f>
        <v>23673</v>
      </c>
      <c r="D10" s="114">
        <f t="shared" ref="D10:L10" si="0">D29+D48</f>
        <v>40361</v>
      </c>
      <c r="E10" s="114">
        <f t="shared" si="0"/>
        <v>65129</v>
      </c>
      <c r="F10" s="114">
        <f t="shared" si="0"/>
        <v>27584</v>
      </c>
      <c r="G10" s="114">
        <f t="shared" si="0"/>
        <v>58365</v>
      </c>
      <c r="H10" s="114">
        <f t="shared" si="0"/>
        <v>22168</v>
      </c>
      <c r="I10" s="114">
        <f t="shared" si="0"/>
        <v>36197</v>
      </c>
      <c r="J10" s="114">
        <f t="shared" si="0"/>
        <v>2797</v>
      </c>
      <c r="K10" s="114">
        <f t="shared" si="0"/>
        <v>15521</v>
      </c>
      <c r="L10" s="114">
        <f t="shared" si="0"/>
        <v>7155</v>
      </c>
    </row>
    <row r="11" spans="1:12" ht="14.5" customHeight="1" thickBot="1">
      <c r="A11" s="70" t="s">
        <v>3</v>
      </c>
      <c r="B11" s="11">
        <v>59563</v>
      </c>
      <c r="C11" s="48">
        <f t="shared" ref="C11:L17" si="1">C30+C49</f>
        <v>7631</v>
      </c>
      <c r="D11" s="48">
        <f t="shared" si="1"/>
        <v>12465</v>
      </c>
      <c r="E11" s="48">
        <f t="shared" si="1"/>
        <v>22325</v>
      </c>
      <c r="F11" s="48">
        <f t="shared" si="1"/>
        <v>8877</v>
      </c>
      <c r="G11" s="48">
        <f t="shared" si="1"/>
        <v>18129</v>
      </c>
      <c r="H11" s="48">
        <f t="shared" si="1"/>
        <v>7333</v>
      </c>
      <c r="I11" s="48">
        <f t="shared" si="1"/>
        <v>10796</v>
      </c>
      <c r="J11" s="48">
        <v>977</v>
      </c>
      <c r="K11" s="48">
        <f t="shared" si="1"/>
        <v>7538</v>
      </c>
      <c r="L11" s="48">
        <f t="shared" si="1"/>
        <v>2961</v>
      </c>
    </row>
    <row r="12" spans="1:12" ht="14.5" customHeight="1" thickBot="1">
      <c r="A12" s="43" t="s">
        <v>39</v>
      </c>
      <c r="B12" s="12">
        <v>27014</v>
      </c>
      <c r="C12" s="46">
        <f t="shared" si="1"/>
        <v>3116</v>
      </c>
      <c r="D12" s="46">
        <f t="shared" si="1"/>
        <v>5631</v>
      </c>
      <c r="E12" s="46">
        <f t="shared" si="1"/>
        <v>11047</v>
      </c>
      <c r="F12" s="46">
        <f t="shared" si="1"/>
        <v>5240</v>
      </c>
      <c r="G12" s="46">
        <f t="shared" si="1"/>
        <v>10052</v>
      </c>
      <c r="H12" s="46">
        <f t="shared" si="1"/>
        <v>4112</v>
      </c>
      <c r="I12" s="46">
        <f t="shared" si="1"/>
        <v>5940</v>
      </c>
      <c r="J12" s="46">
        <v>534</v>
      </c>
      <c r="K12" s="46">
        <f t="shared" si="1"/>
        <v>1378</v>
      </c>
      <c r="L12" s="46">
        <f t="shared" si="1"/>
        <v>879</v>
      </c>
    </row>
    <row r="13" spans="1:12" ht="14.5" customHeight="1" thickBot="1">
      <c r="A13" s="44" t="s">
        <v>225</v>
      </c>
      <c r="B13" s="10">
        <v>29609</v>
      </c>
      <c r="C13" s="48">
        <f t="shared" si="1"/>
        <v>2565</v>
      </c>
      <c r="D13" s="48">
        <f t="shared" si="1"/>
        <v>5062</v>
      </c>
      <c r="E13" s="48">
        <f t="shared" si="1"/>
        <v>12844</v>
      </c>
      <c r="F13" s="48">
        <f t="shared" si="1"/>
        <v>7329</v>
      </c>
      <c r="G13" s="48">
        <f t="shared" si="1"/>
        <v>11924</v>
      </c>
      <c r="H13" s="48">
        <f t="shared" si="1"/>
        <v>5000</v>
      </c>
      <c r="I13" s="48">
        <f t="shared" si="1"/>
        <v>6924</v>
      </c>
      <c r="J13" s="48">
        <v>646</v>
      </c>
      <c r="K13" s="48">
        <f t="shared" si="1"/>
        <v>1118</v>
      </c>
      <c r="L13" s="48">
        <f t="shared" si="1"/>
        <v>509</v>
      </c>
    </row>
    <row r="14" spans="1:12" ht="14.5" customHeight="1" thickBot="1">
      <c r="A14" s="43" t="s">
        <v>26</v>
      </c>
      <c r="B14" s="12">
        <v>9287</v>
      </c>
      <c r="C14" s="46">
        <f t="shared" si="1"/>
        <v>1458</v>
      </c>
      <c r="D14" s="46">
        <f t="shared" si="1"/>
        <v>2509</v>
      </c>
      <c r="E14" s="46">
        <f t="shared" si="1"/>
        <v>3428</v>
      </c>
      <c r="F14" s="46">
        <f t="shared" si="1"/>
        <v>1341</v>
      </c>
      <c r="G14" s="46">
        <f t="shared" si="1"/>
        <v>3158</v>
      </c>
      <c r="H14" s="46">
        <f t="shared" si="1"/>
        <v>1021</v>
      </c>
      <c r="I14" s="46">
        <f t="shared" si="1"/>
        <v>2137</v>
      </c>
      <c r="J14" s="46">
        <v>97</v>
      </c>
      <c r="K14" s="46">
        <f t="shared" si="1"/>
        <v>931</v>
      </c>
      <c r="L14" s="46">
        <f t="shared" si="1"/>
        <v>214</v>
      </c>
    </row>
    <row r="15" spans="1:12" ht="14.5" customHeight="1" thickBot="1">
      <c r="A15" s="44" t="s">
        <v>227</v>
      </c>
      <c r="B15" s="10">
        <v>16502</v>
      </c>
      <c r="C15" s="48">
        <f t="shared" si="1"/>
        <v>2571</v>
      </c>
      <c r="D15" s="48">
        <f t="shared" si="1"/>
        <v>4342</v>
      </c>
      <c r="E15" s="48">
        <f t="shared" si="1"/>
        <v>6045</v>
      </c>
      <c r="F15" s="48">
        <f t="shared" si="1"/>
        <v>1823</v>
      </c>
      <c r="G15" s="48">
        <f t="shared" si="1"/>
        <v>5352</v>
      </c>
      <c r="H15" s="48">
        <f t="shared" si="1"/>
        <v>1686</v>
      </c>
      <c r="I15" s="48">
        <f t="shared" si="1"/>
        <v>3666</v>
      </c>
      <c r="J15" s="48">
        <v>128</v>
      </c>
      <c r="K15" s="48">
        <f t="shared" si="1"/>
        <v>1704</v>
      </c>
      <c r="L15" s="48">
        <f t="shared" si="1"/>
        <v>699</v>
      </c>
    </row>
    <row r="16" spans="1:12" ht="14.5" customHeight="1" thickBot="1">
      <c r="A16" s="71" t="s">
        <v>27</v>
      </c>
      <c r="B16" s="12">
        <v>5611</v>
      </c>
      <c r="C16" s="46">
        <f t="shared" si="1"/>
        <v>867</v>
      </c>
      <c r="D16" s="46">
        <f t="shared" si="1"/>
        <v>1501</v>
      </c>
      <c r="E16" s="46">
        <f t="shared" si="1"/>
        <v>2232</v>
      </c>
      <c r="F16" s="46">
        <f t="shared" si="1"/>
        <v>786</v>
      </c>
      <c r="G16" s="46">
        <f t="shared" si="1"/>
        <v>1766</v>
      </c>
      <c r="H16" s="46">
        <f t="shared" si="1"/>
        <v>657</v>
      </c>
      <c r="I16" s="46">
        <f t="shared" si="1"/>
        <v>1109</v>
      </c>
      <c r="J16" s="46">
        <v>97</v>
      </c>
      <c r="K16" s="46">
        <f t="shared" si="1"/>
        <v>547</v>
      </c>
      <c r="L16" s="46">
        <f t="shared" si="1"/>
        <v>102</v>
      </c>
    </row>
    <row r="17" spans="1:12" ht="14.5" customHeight="1" thickBot="1">
      <c r="A17" s="70" t="s">
        <v>4</v>
      </c>
      <c r="B17" s="10">
        <v>25073</v>
      </c>
      <c r="C17" s="48">
        <f t="shared" si="1"/>
        <v>5465</v>
      </c>
      <c r="D17" s="48">
        <f t="shared" si="1"/>
        <v>8851</v>
      </c>
      <c r="E17" s="48">
        <f t="shared" si="1"/>
        <v>7208</v>
      </c>
      <c r="F17" s="48">
        <f t="shared" si="1"/>
        <v>2188</v>
      </c>
      <c r="G17" s="48">
        <f t="shared" si="1"/>
        <v>7984</v>
      </c>
      <c r="H17" s="48">
        <f t="shared" si="1"/>
        <v>2359</v>
      </c>
      <c r="I17" s="48">
        <f t="shared" si="1"/>
        <v>5625</v>
      </c>
      <c r="J17" s="48">
        <v>318</v>
      </c>
      <c r="K17" s="48">
        <f t="shared" si="1"/>
        <v>2305</v>
      </c>
      <c r="L17" s="48">
        <f t="shared" si="1"/>
        <v>1791</v>
      </c>
    </row>
    <row r="18" spans="1:12" ht="14.5" customHeight="1" thickBot="1">
      <c r="A18" s="56"/>
      <c r="B18" s="355" t="s">
        <v>95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</row>
    <row r="19" spans="1:12" ht="14.5" customHeight="1" thickBot="1">
      <c r="A19" s="102" t="s">
        <v>2</v>
      </c>
      <c r="B19" s="47">
        <f>B10*100/$B10</f>
        <v>100</v>
      </c>
      <c r="C19" s="77">
        <f t="shared" ref="C19:L19" si="2">C10*100/$B10</f>
        <v>13.710840442722361</v>
      </c>
      <c r="D19" s="77">
        <f t="shared" si="2"/>
        <v>23.376134461568757</v>
      </c>
      <c r="E19" s="77">
        <f t="shared" si="2"/>
        <v>37.721172947833594</v>
      </c>
      <c r="F19" s="77">
        <f t="shared" si="2"/>
        <v>15.975998934315616</v>
      </c>
      <c r="G19" s="77">
        <f t="shared" ref="G19:G26" si="3">G10*100/$B10</f>
        <v>33.803624485257068</v>
      </c>
      <c r="H19" s="77">
        <f t="shared" si="2"/>
        <v>12.839180118036129</v>
      </c>
      <c r="I19" s="77">
        <f t="shared" si="2"/>
        <v>20.964444367220938</v>
      </c>
      <c r="J19" s="77">
        <f t="shared" ref="J19:J26" si="4">J10*100/$B10</f>
        <v>1.6199560984368031</v>
      </c>
      <c r="K19" s="77">
        <f t="shared" si="2"/>
        <v>8.9893952820298964</v>
      </c>
      <c r="L19" s="77">
        <f t="shared" si="2"/>
        <v>4.1440063941063023</v>
      </c>
    </row>
    <row r="20" spans="1:12" ht="14.5" customHeight="1" thickBot="1">
      <c r="A20" s="70" t="s">
        <v>3</v>
      </c>
      <c r="B20" s="112">
        <f>B11*100/$B11</f>
        <v>100</v>
      </c>
      <c r="C20" s="78">
        <f>C11*100/$B11</f>
        <v>12.811644813055084</v>
      </c>
      <c r="D20" s="78">
        <f t="shared" ref="D20:K20" si="5">D11*100/$B11</f>
        <v>20.927421385759615</v>
      </c>
      <c r="E20" s="78">
        <f t="shared" si="5"/>
        <v>37.481322297399394</v>
      </c>
      <c r="F20" s="78">
        <f t="shared" si="5"/>
        <v>14.903547504323154</v>
      </c>
      <c r="G20" s="78">
        <f t="shared" si="3"/>
        <v>30.436680489565671</v>
      </c>
      <c r="H20" s="78">
        <f t="shared" si="5"/>
        <v>12.311334217551165</v>
      </c>
      <c r="I20" s="78">
        <f t="shared" si="5"/>
        <v>18.125346272014507</v>
      </c>
      <c r="J20" s="78">
        <f t="shared" si="4"/>
        <v>1.6402800396219128</v>
      </c>
      <c r="K20" s="78">
        <f t="shared" si="5"/>
        <v>12.655507613787083</v>
      </c>
      <c r="L20" s="78">
        <f t="shared" ref="L20:L26" si="6">L11*100/$B11</f>
        <v>4.9712069573392874</v>
      </c>
    </row>
    <row r="21" spans="1:12" ht="14.5" customHeight="1" thickBot="1">
      <c r="A21" s="43" t="s">
        <v>39</v>
      </c>
      <c r="B21" s="47">
        <f t="shared" ref="B21:K21" si="7">B12*100/$B12</f>
        <v>100</v>
      </c>
      <c r="C21" s="77">
        <f>C12*100/$B12</f>
        <v>11.534759754201525</v>
      </c>
      <c r="D21" s="77">
        <f t="shared" si="7"/>
        <v>20.84474716813504</v>
      </c>
      <c r="E21" s="77">
        <f t="shared" si="7"/>
        <v>40.893610720367214</v>
      </c>
      <c r="F21" s="77">
        <f t="shared" si="7"/>
        <v>19.397349522469831</v>
      </c>
      <c r="G21" s="77">
        <f t="shared" si="3"/>
        <v>37.210335381653955</v>
      </c>
      <c r="H21" s="77">
        <f t="shared" si="7"/>
        <v>15.221736877174799</v>
      </c>
      <c r="I21" s="77">
        <f t="shared" si="7"/>
        <v>21.98859850447916</v>
      </c>
      <c r="J21" s="77">
        <f t="shared" si="4"/>
        <v>1.9767527948471164</v>
      </c>
      <c r="K21" s="77">
        <f t="shared" si="7"/>
        <v>5.1010587102983642</v>
      </c>
      <c r="L21" s="77">
        <f t="shared" si="6"/>
        <v>3.2538683645517139</v>
      </c>
    </row>
    <row r="22" spans="1:12" ht="14.5" customHeight="1" thickBot="1">
      <c r="A22" s="44" t="s">
        <v>225</v>
      </c>
      <c r="B22" s="112">
        <f t="shared" ref="B22:K22" si="8">B13*100/$B13</f>
        <v>100</v>
      </c>
      <c r="C22" s="78">
        <f t="shared" si="8"/>
        <v>8.6629065486845214</v>
      </c>
      <c r="D22" s="78">
        <f t="shared" si="8"/>
        <v>17.096153196663177</v>
      </c>
      <c r="E22" s="78">
        <f t="shared" si="8"/>
        <v>43.378702421561009</v>
      </c>
      <c r="F22" s="78">
        <f t="shared" si="8"/>
        <v>24.75260900401905</v>
      </c>
      <c r="G22" s="78">
        <f t="shared" si="3"/>
        <v>40.27153905906988</v>
      </c>
      <c r="H22" s="78">
        <f t="shared" si="8"/>
        <v>16.886757404843124</v>
      </c>
      <c r="I22" s="78">
        <f t="shared" si="8"/>
        <v>23.384781654226757</v>
      </c>
      <c r="J22" s="78">
        <f t="shared" si="4"/>
        <v>2.1817690567057313</v>
      </c>
      <c r="K22" s="78">
        <f t="shared" si="8"/>
        <v>3.7758789557229222</v>
      </c>
      <c r="L22" s="78">
        <f t="shared" si="6"/>
        <v>1.7190719038130298</v>
      </c>
    </row>
    <row r="23" spans="1:12" ht="14.5" customHeight="1" thickBot="1">
      <c r="A23" s="43" t="s">
        <v>26</v>
      </c>
      <c r="B23" s="47">
        <f t="shared" ref="B23:K23" si="9">B14*100/$B14</f>
        <v>100</v>
      </c>
      <c r="C23" s="77">
        <f t="shared" si="9"/>
        <v>15.699364703348767</v>
      </c>
      <c r="D23" s="77">
        <f t="shared" si="9"/>
        <v>27.016259287175622</v>
      </c>
      <c r="E23" s="77">
        <f t="shared" si="9"/>
        <v>36.911812210616993</v>
      </c>
      <c r="F23" s="77">
        <f t="shared" si="9"/>
        <v>14.439539140734359</v>
      </c>
      <c r="G23" s="77">
        <f t="shared" si="3"/>
        <v>34.004522450737589</v>
      </c>
      <c r="H23" s="77">
        <f t="shared" si="9"/>
        <v>10.993862388284699</v>
      </c>
      <c r="I23" s="77">
        <f t="shared" si="9"/>
        <v>23.010660062452892</v>
      </c>
      <c r="J23" s="77">
        <f t="shared" si="4"/>
        <v>1.0444707655863035</v>
      </c>
      <c r="K23" s="77">
        <f t="shared" si="9"/>
        <v>10.024765801658232</v>
      </c>
      <c r="L23" s="77">
        <f t="shared" si="6"/>
        <v>2.3042963282007105</v>
      </c>
    </row>
    <row r="24" spans="1:12" ht="14.5" customHeight="1" thickBot="1">
      <c r="A24" s="44" t="s">
        <v>227</v>
      </c>
      <c r="B24" s="112">
        <f t="shared" ref="B24:K24" si="10">B15*100/$B15</f>
        <v>100</v>
      </c>
      <c r="C24" s="78">
        <f t="shared" si="10"/>
        <v>15.579929705490244</v>
      </c>
      <c r="D24" s="78">
        <f t="shared" si="10"/>
        <v>26.311962186401647</v>
      </c>
      <c r="E24" s="78">
        <f t="shared" si="10"/>
        <v>36.631923403223851</v>
      </c>
      <c r="F24" s="78">
        <f t="shared" si="10"/>
        <v>11.047145800509028</v>
      </c>
      <c r="G24" s="78">
        <f t="shared" si="3"/>
        <v>32.432432432432435</v>
      </c>
      <c r="H24" s="78">
        <f t="shared" si="10"/>
        <v>10.216943400799902</v>
      </c>
      <c r="I24" s="78">
        <f t="shared" si="10"/>
        <v>22.215489031632529</v>
      </c>
      <c r="J24" s="78">
        <f t="shared" si="4"/>
        <v>0.77566355593261427</v>
      </c>
      <c r="K24" s="78">
        <f t="shared" si="10"/>
        <v>10.326021088352928</v>
      </c>
      <c r="L24" s="78">
        <f t="shared" si="6"/>
        <v>4.2358501999757605</v>
      </c>
    </row>
    <row r="25" spans="1:12" ht="14.5" customHeight="1" thickBot="1">
      <c r="A25" s="71" t="s">
        <v>27</v>
      </c>
      <c r="B25" s="47">
        <f t="shared" ref="B25:K25" si="11">B16*100/$B16</f>
        <v>100</v>
      </c>
      <c r="C25" s="77">
        <f t="shared" si="11"/>
        <v>15.451791124576724</v>
      </c>
      <c r="D25" s="77">
        <f t="shared" si="11"/>
        <v>26.751024772767778</v>
      </c>
      <c r="E25" s="77">
        <f t="shared" si="11"/>
        <v>39.77900552486188</v>
      </c>
      <c r="F25" s="77">
        <f t="shared" si="11"/>
        <v>14.008198182142221</v>
      </c>
      <c r="G25" s="77">
        <f t="shared" si="3"/>
        <v>31.473890572090536</v>
      </c>
      <c r="H25" s="77">
        <f t="shared" si="11"/>
        <v>11.709142755302086</v>
      </c>
      <c r="I25" s="77">
        <f t="shared" si="11"/>
        <v>19.76474781678845</v>
      </c>
      <c r="J25" s="77">
        <f t="shared" si="4"/>
        <v>1.7287471039030475</v>
      </c>
      <c r="K25" s="77">
        <f t="shared" si="11"/>
        <v>9.748707895205845</v>
      </c>
      <c r="L25" s="77">
        <f t="shared" si="6"/>
        <v>1.8178577793619675</v>
      </c>
    </row>
    <row r="26" spans="1:12" ht="14.5" customHeight="1" thickBot="1">
      <c r="A26" s="70" t="s">
        <v>4</v>
      </c>
      <c r="B26" s="112">
        <f t="shared" ref="B26:I26" si="12">B17*100/$B17</f>
        <v>100</v>
      </c>
      <c r="C26" s="78">
        <f t="shared" si="12"/>
        <v>21.796354644438239</v>
      </c>
      <c r="D26" s="78">
        <f t="shared" si="12"/>
        <v>35.300921309775454</v>
      </c>
      <c r="E26" s="78">
        <f t="shared" si="12"/>
        <v>28.748055677421927</v>
      </c>
      <c r="F26" s="78">
        <f t="shared" si="12"/>
        <v>8.7265185657878988</v>
      </c>
      <c r="G26" s="78">
        <f t="shared" si="3"/>
        <v>31.843018386311968</v>
      </c>
      <c r="H26" s="78">
        <f t="shared" si="12"/>
        <v>9.4085271008654736</v>
      </c>
      <c r="I26" s="78">
        <f t="shared" si="12"/>
        <v>22.434491285446498</v>
      </c>
      <c r="J26" s="78">
        <f t="shared" si="4"/>
        <v>1.2682965740039085</v>
      </c>
      <c r="K26" s="78">
        <f>K17*100/$B17</f>
        <v>9.1931559845251858</v>
      </c>
      <c r="L26" s="78">
        <f t="shared" si="6"/>
        <v>7.1431420252861644</v>
      </c>
    </row>
    <row r="27" spans="1:12" s="45" customFormat="1" ht="15" customHeight="1">
      <c r="A27" s="246"/>
      <c r="B27" s="435" t="s">
        <v>30</v>
      </c>
      <c r="C27" s="436"/>
      <c r="D27" s="436"/>
      <c r="E27" s="436"/>
      <c r="F27" s="436"/>
      <c r="G27" s="436"/>
      <c r="H27" s="436"/>
      <c r="I27" s="436"/>
      <c r="J27" s="436"/>
      <c r="K27" s="436"/>
      <c r="L27" s="437"/>
    </row>
    <row r="28" spans="1:12" s="45" customFormat="1" ht="15" customHeight="1" thickBot="1">
      <c r="A28" s="245"/>
      <c r="B28" s="438" t="s">
        <v>5</v>
      </c>
      <c r="C28" s="439"/>
      <c r="D28" s="439"/>
      <c r="E28" s="439"/>
      <c r="F28" s="439"/>
      <c r="G28" s="439"/>
      <c r="H28" s="439"/>
      <c r="I28" s="439"/>
      <c r="J28" s="439"/>
      <c r="K28" s="439"/>
      <c r="L28" s="440"/>
    </row>
    <row r="29" spans="1:12" ht="14.5" customHeight="1" thickBot="1">
      <c r="A29" s="239" t="s">
        <v>2</v>
      </c>
      <c r="B29" s="46">
        <f t="shared" ref="B29:L29" si="13">SUM(B30:B36)</f>
        <v>124440</v>
      </c>
      <c r="C29" s="46">
        <f t="shared" si="13"/>
        <v>14650</v>
      </c>
      <c r="D29" s="46">
        <f t="shared" si="13"/>
        <v>26882</v>
      </c>
      <c r="E29" s="46">
        <f t="shared" si="13"/>
        <v>48323</v>
      </c>
      <c r="F29" s="46">
        <f t="shared" si="13"/>
        <v>24751</v>
      </c>
      <c r="G29" s="46">
        <f t="shared" si="13"/>
        <v>47243</v>
      </c>
      <c r="H29" s="46">
        <f t="shared" si="13"/>
        <v>18312</v>
      </c>
      <c r="I29" s="46">
        <f t="shared" si="13"/>
        <v>28931</v>
      </c>
      <c r="J29" s="46">
        <v>2640</v>
      </c>
      <c r="K29" s="46">
        <f t="shared" si="13"/>
        <v>6899</v>
      </c>
      <c r="L29" s="46">
        <f t="shared" si="13"/>
        <v>4668</v>
      </c>
    </row>
    <row r="30" spans="1:12" ht="14.5" customHeight="1" thickBot="1">
      <c r="A30" s="70" t="s">
        <v>3</v>
      </c>
      <c r="B30" s="48">
        <v>41132</v>
      </c>
      <c r="C30" s="48">
        <v>4282</v>
      </c>
      <c r="D30" s="48">
        <v>7513</v>
      </c>
      <c r="E30" s="48">
        <v>16283</v>
      </c>
      <c r="F30" s="48">
        <v>8053</v>
      </c>
      <c r="G30" s="48">
        <v>14703</v>
      </c>
      <c r="H30" s="48">
        <v>6190</v>
      </c>
      <c r="I30" s="48">
        <v>8513</v>
      </c>
      <c r="J30" s="48">
        <v>922</v>
      </c>
      <c r="K30" s="48">
        <v>2922</v>
      </c>
      <c r="L30" s="48">
        <v>2018</v>
      </c>
    </row>
    <row r="31" spans="1:12" ht="14.5" customHeight="1" thickBot="1">
      <c r="A31" s="43" t="s">
        <v>39</v>
      </c>
      <c r="B31" s="46">
        <v>22099</v>
      </c>
      <c r="C31" s="46">
        <v>2226</v>
      </c>
      <c r="D31" s="46">
        <v>4259</v>
      </c>
      <c r="E31" s="46">
        <v>9225</v>
      </c>
      <c r="F31" s="46">
        <v>4815</v>
      </c>
      <c r="G31" s="46">
        <v>8609</v>
      </c>
      <c r="H31" s="46">
        <v>3555</v>
      </c>
      <c r="I31" s="46">
        <v>5054</v>
      </c>
      <c r="J31" s="46">
        <v>516</v>
      </c>
      <c r="K31" s="46">
        <v>862</v>
      </c>
      <c r="L31" s="46">
        <v>654</v>
      </c>
    </row>
    <row r="32" spans="1:12" ht="14.5" customHeight="1" thickBot="1">
      <c r="A32" s="44" t="s">
        <v>225</v>
      </c>
      <c r="B32" s="48">
        <v>28612</v>
      </c>
      <c r="C32" s="48">
        <v>2397</v>
      </c>
      <c r="D32" s="48">
        <v>4797</v>
      </c>
      <c r="E32" s="48">
        <v>12480</v>
      </c>
      <c r="F32" s="48">
        <v>7174</v>
      </c>
      <c r="G32" s="48">
        <v>11549</v>
      </c>
      <c r="H32" s="48">
        <v>4856</v>
      </c>
      <c r="I32" s="48">
        <v>6693</v>
      </c>
      <c r="J32" s="48" t="s">
        <v>175</v>
      </c>
      <c r="K32" s="48">
        <v>1055</v>
      </c>
      <c r="L32" s="48">
        <v>483</v>
      </c>
    </row>
    <row r="33" spans="1:12" ht="14.5" customHeight="1" thickBot="1">
      <c r="A33" s="43" t="s">
        <v>26</v>
      </c>
      <c r="B33" s="46">
        <v>5426</v>
      </c>
      <c r="C33" s="46">
        <v>628</v>
      </c>
      <c r="D33" s="46">
        <v>1282</v>
      </c>
      <c r="E33" s="46">
        <v>1925</v>
      </c>
      <c r="F33" s="46">
        <v>1088</v>
      </c>
      <c r="G33" s="46">
        <v>2231</v>
      </c>
      <c r="H33" s="46">
        <v>689</v>
      </c>
      <c r="I33" s="46">
        <v>1542</v>
      </c>
      <c r="J33" s="46">
        <v>70</v>
      </c>
      <c r="K33" s="46">
        <v>439</v>
      </c>
      <c r="L33" s="46">
        <v>132</v>
      </c>
    </row>
    <row r="34" spans="1:12" ht="14.5" customHeight="1" thickBot="1">
      <c r="A34" s="44" t="s">
        <v>227</v>
      </c>
      <c r="B34" s="48">
        <v>7949</v>
      </c>
      <c r="C34" s="48">
        <v>980</v>
      </c>
      <c r="D34" s="48">
        <v>1958</v>
      </c>
      <c r="E34" s="48">
        <v>2930</v>
      </c>
      <c r="F34" s="48">
        <v>1277</v>
      </c>
      <c r="G34" s="48">
        <v>3175</v>
      </c>
      <c r="H34" s="48">
        <v>950</v>
      </c>
      <c r="I34" s="48">
        <v>2225</v>
      </c>
      <c r="J34" s="48">
        <v>113</v>
      </c>
      <c r="K34" s="48">
        <v>444</v>
      </c>
      <c r="L34" s="48">
        <v>304</v>
      </c>
    </row>
    <row r="35" spans="1:12" ht="14.5" customHeight="1" thickBot="1">
      <c r="A35" s="71" t="s">
        <v>27</v>
      </c>
      <c r="B35" s="46">
        <v>3416</v>
      </c>
      <c r="C35" s="46">
        <v>372</v>
      </c>
      <c r="D35" s="46">
        <v>792</v>
      </c>
      <c r="E35" s="46">
        <v>1347</v>
      </c>
      <c r="F35" s="46">
        <v>655</v>
      </c>
      <c r="G35" s="46">
        <v>1333</v>
      </c>
      <c r="H35" s="46">
        <v>481</v>
      </c>
      <c r="I35" s="46">
        <v>852</v>
      </c>
      <c r="J35" s="46" t="s">
        <v>175</v>
      </c>
      <c r="K35" s="46">
        <v>210</v>
      </c>
      <c r="L35" s="46">
        <v>65</v>
      </c>
    </row>
    <row r="36" spans="1:12" ht="14.5" customHeight="1" thickBot="1">
      <c r="A36" s="70" t="s">
        <v>4</v>
      </c>
      <c r="B36" s="48">
        <v>15806</v>
      </c>
      <c r="C36" s="48">
        <v>3765</v>
      </c>
      <c r="D36" s="48">
        <v>6281</v>
      </c>
      <c r="E36" s="48">
        <v>4133</v>
      </c>
      <c r="F36" s="48">
        <v>1689</v>
      </c>
      <c r="G36" s="48">
        <v>5643</v>
      </c>
      <c r="H36" s="48">
        <v>1591</v>
      </c>
      <c r="I36" s="48">
        <v>4052</v>
      </c>
      <c r="J36" s="48">
        <v>285</v>
      </c>
      <c r="K36" s="48">
        <v>967</v>
      </c>
      <c r="L36" s="48">
        <v>1012</v>
      </c>
    </row>
    <row r="37" spans="1:12" ht="14.5" customHeight="1" thickBot="1">
      <c r="A37" s="56"/>
      <c r="B37" s="355" t="s">
        <v>95</v>
      </c>
      <c r="C37" s="355"/>
      <c r="D37" s="355"/>
      <c r="E37" s="355"/>
      <c r="F37" s="355"/>
      <c r="G37" s="355"/>
      <c r="H37" s="355"/>
      <c r="I37" s="355"/>
      <c r="J37" s="355"/>
      <c r="K37" s="355"/>
      <c r="L37" s="355"/>
    </row>
    <row r="38" spans="1:12" ht="14.5" customHeight="1" thickBot="1">
      <c r="A38" s="239" t="s">
        <v>2</v>
      </c>
      <c r="B38" s="47">
        <f t="shared" ref="B38:L38" si="14">B29*100/$B29</f>
        <v>100</v>
      </c>
      <c r="C38" s="77">
        <f t="shared" si="14"/>
        <v>11.772741883638702</v>
      </c>
      <c r="D38" s="77">
        <f t="shared" si="14"/>
        <v>21.602378656380584</v>
      </c>
      <c r="E38" s="77">
        <f t="shared" si="14"/>
        <v>38.83236901317904</v>
      </c>
      <c r="F38" s="77">
        <f t="shared" si="14"/>
        <v>19.889906782385086</v>
      </c>
      <c r="G38" s="77">
        <f t="shared" si="14"/>
        <v>37.964480874316941</v>
      </c>
      <c r="H38" s="77">
        <f t="shared" si="14"/>
        <v>14.715525554484088</v>
      </c>
      <c r="I38" s="77">
        <f t="shared" si="14"/>
        <v>23.248955319832852</v>
      </c>
      <c r="J38" s="77">
        <f t="shared" si="14"/>
        <v>2.1215043394406945</v>
      </c>
      <c r="K38" s="77">
        <f t="shared" si="14"/>
        <v>5.544037287045966</v>
      </c>
      <c r="L38" s="77">
        <f t="shared" si="14"/>
        <v>3.7512054001928639</v>
      </c>
    </row>
    <row r="39" spans="1:12" ht="14.5" customHeight="1" thickBot="1">
      <c r="A39" s="70" t="s">
        <v>3</v>
      </c>
      <c r="B39" s="112">
        <f t="shared" ref="B39:L39" si="15">B30*100/$B30</f>
        <v>100</v>
      </c>
      <c r="C39" s="78">
        <f t="shared" si="15"/>
        <v>10.410386074102888</v>
      </c>
      <c r="D39" s="78">
        <f t="shared" si="15"/>
        <v>18.265583973548576</v>
      </c>
      <c r="E39" s="78">
        <f t="shared" si="15"/>
        <v>39.587182728775652</v>
      </c>
      <c r="F39" s="78">
        <f t="shared" si="15"/>
        <v>19.578430419138385</v>
      </c>
      <c r="G39" s="78">
        <f t="shared" si="15"/>
        <v>35.745891276864725</v>
      </c>
      <c r="H39" s="78">
        <f t="shared" si="15"/>
        <v>15.049110181853544</v>
      </c>
      <c r="I39" s="78">
        <f t="shared" si="15"/>
        <v>20.696781095011183</v>
      </c>
      <c r="J39" s="78">
        <f t="shared" si="15"/>
        <v>2.2415637459885249</v>
      </c>
      <c r="K39" s="78">
        <f t="shared" si="15"/>
        <v>7.1039579889137414</v>
      </c>
      <c r="L39" s="78">
        <f t="shared" si="15"/>
        <v>4.9061557911115434</v>
      </c>
    </row>
    <row r="40" spans="1:12" ht="14.5" customHeight="1" thickBot="1">
      <c r="A40" s="43" t="s">
        <v>39</v>
      </c>
      <c r="B40" s="47">
        <f t="shared" ref="B40:L40" si="16">B31*100/$B31</f>
        <v>100</v>
      </c>
      <c r="C40" s="77">
        <f t="shared" si="16"/>
        <v>10.072853975293</v>
      </c>
      <c r="D40" s="77">
        <f t="shared" si="16"/>
        <v>19.272365265396623</v>
      </c>
      <c r="E40" s="77">
        <f t="shared" si="16"/>
        <v>41.74397031539889</v>
      </c>
      <c r="F40" s="77">
        <f t="shared" si="16"/>
        <v>21.78831621340332</v>
      </c>
      <c r="G40" s="77">
        <f t="shared" si="16"/>
        <v>38.956513869405853</v>
      </c>
      <c r="H40" s="77">
        <f t="shared" si="16"/>
        <v>16.086700755690302</v>
      </c>
      <c r="I40" s="77">
        <f t="shared" si="16"/>
        <v>22.869813113715551</v>
      </c>
      <c r="J40" s="77">
        <f t="shared" si="16"/>
        <v>2.3349472826824744</v>
      </c>
      <c r="K40" s="77">
        <f t="shared" si="16"/>
        <v>3.9006289877370017</v>
      </c>
      <c r="L40" s="77">
        <f t="shared" si="16"/>
        <v>2.9594099280510431</v>
      </c>
    </row>
    <row r="41" spans="1:12" ht="14.5" customHeight="1" thickBot="1">
      <c r="A41" s="44" t="s">
        <v>225</v>
      </c>
      <c r="B41" s="112">
        <f t="shared" ref="B41:I45" si="17">B32*100/$B32</f>
        <v>100</v>
      </c>
      <c r="C41" s="78">
        <f t="shared" si="17"/>
        <v>8.3776038026003068</v>
      </c>
      <c r="D41" s="78">
        <f t="shared" si="17"/>
        <v>16.765692716342794</v>
      </c>
      <c r="E41" s="78">
        <f t="shared" si="17"/>
        <v>43.618062351460928</v>
      </c>
      <c r="F41" s="78">
        <f t="shared" si="17"/>
        <v>25.073395777995248</v>
      </c>
      <c r="G41" s="78">
        <f t="shared" si="17"/>
        <v>40.364182860338317</v>
      </c>
      <c r="H41" s="78">
        <f t="shared" si="17"/>
        <v>16.971899902138961</v>
      </c>
      <c r="I41" s="78">
        <f t="shared" si="17"/>
        <v>23.392282958199356</v>
      </c>
      <c r="J41" s="48" t="s">
        <v>175</v>
      </c>
      <c r="K41" s="78">
        <f t="shared" ref="K41:L45" si="18">K32*100/$B32</f>
        <v>3.6872640849993008</v>
      </c>
      <c r="L41" s="78">
        <f t="shared" si="18"/>
        <v>1.6881028938906752</v>
      </c>
    </row>
    <row r="42" spans="1:12" ht="14.5" customHeight="1" thickBot="1">
      <c r="A42" s="43" t="s">
        <v>26</v>
      </c>
      <c r="B42" s="47">
        <f t="shared" si="17"/>
        <v>100</v>
      </c>
      <c r="C42" s="77">
        <f t="shared" si="17"/>
        <v>11.57390342793955</v>
      </c>
      <c r="D42" s="77">
        <f t="shared" si="17"/>
        <v>23.62698120162182</v>
      </c>
      <c r="E42" s="77">
        <f t="shared" si="17"/>
        <v>35.47733136748986</v>
      </c>
      <c r="F42" s="77">
        <f t="shared" si="17"/>
        <v>20.051603391079986</v>
      </c>
      <c r="G42" s="77">
        <f t="shared" si="17"/>
        <v>41.116844821231112</v>
      </c>
      <c r="H42" s="77">
        <f t="shared" si="17"/>
        <v>12.698120162182086</v>
      </c>
      <c r="I42" s="77">
        <f t="shared" si="17"/>
        <v>28.418724659049023</v>
      </c>
      <c r="J42" s="77">
        <f>J33*100/$B33</f>
        <v>1.2900847769996313</v>
      </c>
      <c r="K42" s="77">
        <f t="shared" si="18"/>
        <v>8.0906745300405447</v>
      </c>
      <c r="L42" s="77">
        <f t="shared" si="18"/>
        <v>2.4327312937707335</v>
      </c>
    </row>
    <row r="43" spans="1:12" ht="14.5" customHeight="1" thickBot="1">
      <c r="A43" s="44" t="s">
        <v>227</v>
      </c>
      <c r="B43" s="112">
        <f t="shared" si="17"/>
        <v>100</v>
      </c>
      <c r="C43" s="78">
        <f t="shared" si="17"/>
        <v>12.328594791797711</v>
      </c>
      <c r="D43" s="78">
        <f t="shared" si="17"/>
        <v>24.632029186061139</v>
      </c>
      <c r="E43" s="78">
        <f t="shared" si="17"/>
        <v>36.859982387721729</v>
      </c>
      <c r="F43" s="78">
        <f t="shared" si="17"/>
        <v>16.064913825638445</v>
      </c>
      <c r="G43" s="78">
        <f t="shared" si="17"/>
        <v>39.942131085671157</v>
      </c>
      <c r="H43" s="78">
        <f t="shared" si="17"/>
        <v>11.951188828783495</v>
      </c>
      <c r="I43" s="78">
        <f t="shared" si="17"/>
        <v>27.99094225688766</v>
      </c>
      <c r="J43" s="78">
        <f>J34*100/$B34</f>
        <v>1.4215624606868789</v>
      </c>
      <c r="K43" s="78">
        <f t="shared" si="18"/>
        <v>5.585608252610391</v>
      </c>
      <c r="L43" s="78">
        <f t="shared" si="18"/>
        <v>3.8243804252107183</v>
      </c>
    </row>
    <row r="44" spans="1:12" ht="14.5" customHeight="1" thickBot="1">
      <c r="A44" s="71" t="s">
        <v>27</v>
      </c>
      <c r="B44" s="47">
        <f t="shared" si="17"/>
        <v>100</v>
      </c>
      <c r="C44" s="77">
        <f t="shared" si="17"/>
        <v>10.889929742388759</v>
      </c>
      <c r="D44" s="77">
        <f t="shared" si="17"/>
        <v>23.185011709601874</v>
      </c>
      <c r="E44" s="77">
        <f t="shared" si="17"/>
        <v>39.432084309133486</v>
      </c>
      <c r="F44" s="77">
        <f t="shared" si="17"/>
        <v>19.174473067915692</v>
      </c>
      <c r="G44" s="77">
        <f t="shared" si="17"/>
        <v>39.022248243559716</v>
      </c>
      <c r="H44" s="77">
        <f t="shared" si="17"/>
        <v>14.080796252927401</v>
      </c>
      <c r="I44" s="77">
        <f t="shared" si="17"/>
        <v>24.94145199063232</v>
      </c>
      <c r="J44" s="77" t="s">
        <v>175</v>
      </c>
      <c r="K44" s="77">
        <f t="shared" si="18"/>
        <v>6.1475409836065573</v>
      </c>
      <c r="L44" s="77">
        <f t="shared" si="18"/>
        <v>1.9028103044496487</v>
      </c>
    </row>
    <row r="45" spans="1:12" ht="14.5" customHeight="1" thickBot="1">
      <c r="A45" s="70" t="s">
        <v>4</v>
      </c>
      <c r="B45" s="112">
        <f t="shared" si="17"/>
        <v>100</v>
      </c>
      <c r="C45" s="78">
        <f t="shared" si="17"/>
        <v>23.820068328482854</v>
      </c>
      <c r="D45" s="78">
        <f t="shared" si="17"/>
        <v>39.738074149057319</v>
      </c>
      <c r="E45" s="78">
        <f t="shared" si="17"/>
        <v>26.14829811464001</v>
      </c>
      <c r="F45" s="78">
        <f t="shared" si="17"/>
        <v>10.685815513096292</v>
      </c>
      <c r="G45" s="78">
        <f t="shared" si="17"/>
        <v>35.701632291534857</v>
      </c>
      <c r="H45" s="78">
        <f t="shared" si="17"/>
        <v>10.065797798304441</v>
      </c>
      <c r="I45" s="78">
        <f t="shared" si="17"/>
        <v>25.635834493230419</v>
      </c>
      <c r="J45" s="78">
        <f>J36*100/$B36</f>
        <v>1.8031127419967101</v>
      </c>
      <c r="K45" s="78">
        <f t="shared" si="18"/>
        <v>6.1179299000379599</v>
      </c>
      <c r="L45" s="78">
        <f t="shared" si="18"/>
        <v>6.4026319119321773</v>
      </c>
    </row>
    <row r="46" spans="1:12" s="45" customFormat="1" ht="15" customHeight="1">
      <c r="A46" s="246"/>
      <c r="B46" s="435" t="s">
        <v>31</v>
      </c>
      <c r="C46" s="436"/>
      <c r="D46" s="436"/>
      <c r="E46" s="436"/>
      <c r="F46" s="436"/>
      <c r="G46" s="436"/>
      <c r="H46" s="436"/>
      <c r="I46" s="436"/>
      <c r="J46" s="436"/>
      <c r="K46" s="436"/>
      <c r="L46" s="437"/>
    </row>
    <row r="47" spans="1:12" s="45" customFormat="1" ht="15" customHeight="1" thickBot="1">
      <c r="A47" s="245"/>
      <c r="B47" s="438" t="s">
        <v>5</v>
      </c>
      <c r="C47" s="439"/>
      <c r="D47" s="439"/>
      <c r="E47" s="439"/>
      <c r="F47" s="439"/>
      <c r="G47" s="439"/>
      <c r="H47" s="439"/>
      <c r="I47" s="439"/>
      <c r="J47" s="439"/>
      <c r="K47" s="439"/>
      <c r="L47" s="440"/>
    </row>
    <row r="48" spans="1:12" ht="14.5" customHeight="1" thickBot="1">
      <c r="A48" s="239" t="s">
        <v>2</v>
      </c>
      <c r="B48" s="46">
        <f t="shared" ref="B48:L48" si="19">SUM(B49:B55)</f>
        <v>48219</v>
      </c>
      <c r="C48" s="46">
        <f t="shared" si="19"/>
        <v>9023</v>
      </c>
      <c r="D48" s="46">
        <f t="shared" si="19"/>
        <v>13479</v>
      </c>
      <c r="E48" s="46">
        <f t="shared" si="19"/>
        <v>16806</v>
      </c>
      <c r="F48" s="46">
        <f t="shared" si="19"/>
        <v>2833</v>
      </c>
      <c r="G48" s="46">
        <f t="shared" si="19"/>
        <v>11122</v>
      </c>
      <c r="H48" s="46">
        <f t="shared" si="19"/>
        <v>3856</v>
      </c>
      <c r="I48" s="46">
        <f t="shared" si="19"/>
        <v>7266</v>
      </c>
      <c r="J48" s="46">
        <v>157</v>
      </c>
      <c r="K48" s="46">
        <f t="shared" si="19"/>
        <v>8622</v>
      </c>
      <c r="L48" s="46">
        <f t="shared" si="19"/>
        <v>2487</v>
      </c>
    </row>
    <row r="49" spans="1:12" ht="14.5" customHeight="1" thickBot="1">
      <c r="A49" s="70" t="s">
        <v>3</v>
      </c>
      <c r="B49" s="48">
        <v>18431</v>
      </c>
      <c r="C49" s="48">
        <v>3349</v>
      </c>
      <c r="D49" s="48">
        <v>4952</v>
      </c>
      <c r="E49" s="48">
        <v>6042</v>
      </c>
      <c r="F49" s="48">
        <v>824</v>
      </c>
      <c r="G49" s="48">
        <v>3426</v>
      </c>
      <c r="H49" s="48">
        <v>1143</v>
      </c>
      <c r="I49" s="48">
        <v>2283</v>
      </c>
      <c r="J49" s="48">
        <v>55</v>
      </c>
      <c r="K49" s="48">
        <v>4616</v>
      </c>
      <c r="L49" s="48">
        <v>943</v>
      </c>
    </row>
    <row r="50" spans="1:12" ht="14.5" customHeight="1" thickBot="1">
      <c r="A50" s="43" t="s">
        <v>39</v>
      </c>
      <c r="B50" s="46">
        <v>4915</v>
      </c>
      <c r="C50" s="46">
        <v>890</v>
      </c>
      <c r="D50" s="46">
        <v>1372</v>
      </c>
      <c r="E50" s="46">
        <v>1822</v>
      </c>
      <c r="F50" s="46">
        <v>425</v>
      </c>
      <c r="G50" s="46">
        <v>1443</v>
      </c>
      <c r="H50" s="46">
        <v>557</v>
      </c>
      <c r="I50" s="46">
        <v>886</v>
      </c>
      <c r="J50" s="46">
        <v>18</v>
      </c>
      <c r="K50" s="46">
        <v>516</v>
      </c>
      <c r="L50" s="46">
        <v>225</v>
      </c>
    </row>
    <row r="51" spans="1:12" ht="14.5" customHeight="1" thickBot="1">
      <c r="A51" s="44" t="s">
        <v>225</v>
      </c>
      <c r="B51" s="48">
        <v>997</v>
      </c>
      <c r="C51" s="48">
        <v>168</v>
      </c>
      <c r="D51" s="48">
        <v>265</v>
      </c>
      <c r="E51" s="48">
        <v>364</v>
      </c>
      <c r="F51" s="48">
        <v>155</v>
      </c>
      <c r="G51" s="48">
        <v>375</v>
      </c>
      <c r="H51" s="48">
        <v>144</v>
      </c>
      <c r="I51" s="48">
        <v>231</v>
      </c>
      <c r="J51" s="48" t="s">
        <v>175</v>
      </c>
      <c r="K51" s="48">
        <v>63</v>
      </c>
      <c r="L51" s="48">
        <v>26</v>
      </c>
    </row>
    <row r="52" spans="1:12" ht="14.5" customHeight="1" thickBot="1">
      <c r="A52" s="43" t="s">
        <v>26</v>
      </c>
      <c r="B52" s="46">
        <v>3861</v>
      </c>
      <c r="C52" s="46">
        <v>830</v>
      </c>
      <c r="D52" s="46">
        <v>1227</v>
      </c>
      <c r="E52" s="46">
        <v>1503</v>
      </c>
      <c r="F52" s="46">
        <v>253</v>
      </c>
      <c r="G52" s="46">
        <v>927</v>
      </c>
      <c r="H52" s="46">
        <v>332</v>
      </c>
      <c r="I52" s="46">
        <v>595</v>
      </c>
      <c r="J52" s="46">
        <v>27</v>
      </c>
      <c r="K52" s="46">
        <v>492</v>
      </c>
      <c r="L52" s="46">
        <v>82</v>
      </c>
    </row>
    <row r="53" spans="1:12" ht="14.5" customHeight="1" thickBot="1">
      <c r="A53" s="44" t="s">
        <v>227</v>
      </c>
      <c r="B53" s="48">
        <v>8553</v>
      </c>
      <c r="C53" s="48">
        <v>1591</v>
      </c>
      <c r="D53" s="48">
        <v>2384</v>
      </c>
      <c r="E53" s="48">
        <v>3115</v>
      </c>
      <c r="F53" s="48">
        <v>546</v>
      </c>
      <c r="G53" s="48">
        <v>2177</v>
      </c>
      <c r="H53" s="48">
        <v>736</v>
      </c>
      <c r="I53" s="48">
        <v>1441</v>
      </c>
      <c r="J53" s="48">
        <v>15</v>
      </c>
      <c r="K53" s="48">
        <v>1260</v>
      </c>
      <c r="L53" s="48">
        <v>395</v>
      </c>
    </row>
    <row r="54" spans="1:12" ht="14.5" customHeight="1" thickBot="1">
      <c r="A54" s="71" t="s">
        <v>27</v>
      </c>
      <c r="B54" s="46">
        <v>2195</v>
      </c>
      <c r="C54" s="46">
        <v>495</v>
      </c>
      <c r="D54" s="46">
        <v>709</v>
      </c>
      <c r="E54" s="46">
        <v>885</v>
      </c>
      <c r="F54" s="46">
        <v>131</v>
      </c>
      <c r="G54" s="46">
        <v>433</v>
      </c>
      <c r="H54" s="46">
        <v>176</v>
      </c>
      <c r="I54" s="46">
        <v>257</v>
      </c>
      <c r="J54" s="46" t="s">
        <v>175</v>
      </c>
      <c r="K54" s="46">
        <v>337</v>
      </c>
      <c r="L54" s="46">
        <v>37</v>
      </c>
    </row>
    <row r="55" spans="1:12" ht="14.5" customHeight="1" thickBot="1">
      <c r="A55" s="70" t="s">
        <v>4</v>
      </c>
      <c r="B55" s="48">
        <v>9267</v>
      </c>
      <c r="C55" s="48">
        <v>1700</v>
      </c>
      <c r="D55" s="48">
        <v>2570</v>
      </c>
      <c r="E55" s="48">
        <v>3075</v>
      </c>
      <c r="F55" s="48">
        <v>499</v>
      </c>
      <c r="G55" s="48">
        <f>H55+I55</f>
        <v>2341</v>
      </c>
      <c r="H55" s="48">
        <v>768</v>
      </c>
      <c r="I55" s="48">
        <v>1573</v>
      </c>
      <c r="J55" s="48">
        <v>33</v>
      </c>
      <c r="K55" s="48">
        <v>1338</v>
      </c>
      <c r="L55" s="48">
        <v>779</v>
      </c>
    </row>
    <row r="56" spans="1:12" ht="14.5" customHeight="1" thickBot="1">
      <c r="A56" s="56"/>
      <c r="B56" s="355" t="s">
        <v>95</v>
      </c>
      <c r="C56" s="355"/>
      <c r="D56" s="355"/>
      <c r="E56" s="355"/>
      <c r="F56" s="355"/>
      <c r="G56" s="355"/>
      <c r="H56" s="355"/>
      <c r="I56" s="355"/>
      <c r="J56" s="355"/>
      <c r="K56" s="355"/>
      <c r="L56" s="355"/>
    </row>
    <row r="57" spans="1:12" ht="14.5" customHeight="1" thickBot="1">
      <c r="A57" s="239" t="s">
        <v>2</v>
      </c>
      <c r="B57" s="47">
        <f>B48*100/$B48</f>
        <v>100</v>
      </c>
      <c r="C57" s="77">
        <f t="shared" ref="C57:K57" si="20">C48*100/$B48</f>
        <v>18.712540699724176</v>
      </c>
      <c r="D57" s="77">
        <f t="shared" si="20"/>
        <v>27.953711192683382</v>
      </c>
      <c r="E57" s="77">
        <f t="shared" si="20"/>
        <v>34.85348099296958</v>
      </c>
      <c r="F57" s="77">
        <f t="shared" si="20"/>
        <v>5.8752773802857794</v>
      </c>
      <c r="G57" s="77">
        <f t="shared" si="20"/>
        <v>23.065596549078165</v>
      </c>
      <c r="H57" s="77">
        <f t="shared" si="20"/>
        <v>7.9968477156307678</v>
      </c>
      <c r="I57" s="77">
        <f t="shared" si="20"/>
        <v>15.068748833447396</v>
      </c>
      <c r="J57" s="77">
        <f>J48*100/$B48</f>
        <v>0.32559779340094153</v>
      </c>
      <c r="K57" s="77">
        <f t="shared" si="20"/>
        <v>17.880918310209669</v>
      </c>
      <c r="L57" s="77">
        <f t="shared" ref="L57:L64" si="21">L48*100/$B48</f>
        <v>5.1577179120263796</v>
      </c>
    </row>
    <row r="58" spans="1:12" ht="14.5" customHeight="1" thickBot="1">
      <c r="A58" s="70" t="s">
        <v>3</v>
      </c>
      <c r="B58" s="112">
        <f>B49*100/$B49</f>
        <v>100</v>
      </c>
      <c r="C58" s="78">
        <f t="shared" ref="C58:K58" si="22">C49*100/$B49</f>
        <v>18.170473658510119</v>
      </c>
      <c r="D58" s="78">
        <f t="shared" si="22"/>
        <v>26.867777114643808</v>
      </c>
      <c r="E58" s="78">
        <f t="shared" si="22"/>
        <v>32.781726439151427</v>
      </c>
      <c r="F58" s="78">
        <f t="shared" si="22"/>
        <v>4.4707286636644783</v>
      </c>
      <c r="G58" s="78">
        <f t="shared" si="22"/>
        <v>18.588248060333136</v>
      </c>
      <c r="H58" s="78">
        <f t="shared" si="22"/>
        <v>6.2015083283598287</v>
      </c>
      <c r="I58" s="78">
        <f t="shared" si="22"/>
        <v>12.386739731973305</v>
      </c>
      <c r="J58" s="78">
        <f>J49*100/$B49</f>
        <v>0.29841028701643968</v>
      </c>
      <c r="K58" s="78">
        <f t="shared" si="22"/>
        <v>25.044761543052466</v>
      </c>
      <c r="L58" s="78">
        <f t="shared" si="21"/>
        <v>5.1163800119364113</v>
      </c>
    </row>
    <row r="59" spans="1:12" ht="14.5" customHeight="1" thickBot="1">
      <c r="A59" s="43" t="s">
        <v>39</v>
      </c>
      <c r="B59" s="47">
        <f>B50*100/$B50</f>
        <v>100</v>
      </c>
      <c r="C59" s="77">
        <f>C50*100/$B50</f>
        <v>18.107833163784335</v>
      </c>
      <c r="D59" s="77">
        <f t="shared" ref="D59:K59" si="23">D50*100/$B50</f>
        <v>27.914547304170906</v>
      </c>
      <c r="E59" s="77">
        <f t="shared" si="23"/>
        <v>37.070193285859617</v>
      </c>
      <c r="F59" s="77">
        <f t="shared" si="23"/>
        <v>8.6469989827060019</v>
      </c>
      <c r="G59" s="77">
        <f t="shared" si="23"/>
        <v>29.35910478128179</v>
      </c>
      <c r="H59" s="77">
        <f t="shared" si="23"/>
        <v>11.33265513733469</v>
      </c>
      <c r="I59" s="77">
        <f t="shared" si="23"/>
        <v>18.0264496439471</v>
      </c>
      <c r="J59" s="77">
        <f>J50*100/$B50</f>
        <v>0.36622583926754831</v>
      </c>
      <c r="K59" s="77">
        <f t="shared" si="23"/>
        <v>10.498474059003051</v>
      </c>
      <c r="L59" s="77">
        <f t="shared" si="21"/>
        <v>4.5778229908443544</v>
      </c>
    </row>
    <row r="60" spans="1:12" ht="14.5" customHeight="1" thickBot="1">
      <c r="A60" s="44" t="s">
        <v>225</v>
      </c>
      <c r="B60" s="112">
        <f t="shared" ref="B60:K60" si="24">B51*100/$B51</f>
        <v>100</v>
      </c>
      <c r="C60" s="78">
        <f t="shared" si="24"/>
        <v>16.850551654964896</v>
      </c>
      <c r="D60" s="78">
        <f t="shared" si="24"/>
        <v>26.579739217652961</v>
      </c>
      <c r="E60" s="78">
        <f t="shared" si="24"/>
        <v>36.509528585757273</v>
      </c>
      <c r="F60" s="78">
        <f t="shared" si="24"/>
        <v>15.546639919759278</v>
      </c>
      <c r="G60" s="78">
        <f t="shared" si="24"/>
        <v>37.612838515546642</v>
      </c>
      <c r="H60" s="78">
        <f t="shared" si="24"/>
        <v>14.443329989969909</v>
      </c>
      <c r="I60" s="78">
        <f t="shared" si="24"/>
        <v>23.169508525576731</v>
      </c>
      <c r="J60" s="48" t="s">
        <v>175</v>
      </c>
      <c r="K60" s="78">
        <f t="shared" si="24"/>
        <v>6.3189568706118351</v>
      </c>
      <c r="L60" s="78">
        <f t="shared" si="21"/>
        <v>2.6078234704112337</v>
      </c>
    </row>
    <row r="61" spans="1:12" ht="14.5" customHeight="1" thickBot="1">
      <c r="A61" s="43" t="s">
        <v>26</v>
      </c>
      <c r="B61" s="47">
        <f t="shared" ref="B61:K61" si="25">B52*100/$B52</f>
        <v>100</v>
      </c>
      <c r="C61" s="77">
        <f t="shared" si="25"/>
        <v>21.497021497021496</v>
      </c>
      <c r="D61" s="77">
        <f t="shared" si="25"/>
        <v>31.77933177933178</v>
      </c>
      <c r="E61" s="77">
        <f t="shared" si="25"/>
        <v>38.927738927738929</v>
      </c>
      <c r="F61" s="77">
        <f t="shared" si="25"/>
        <v>6.5527065527065531</v>
      </c>
      <c r="G61" s="77">
        <f t="shared" si="25"/>
        <v>24.009324009324008</v>
      </c>
      <c r="H61" s="77">
        <f t="shared" si="25"/>
        <v>8.5988085988085992</v>
      </c>
      <c r="I61" s="77">
        <f t="shared" si="25"/>
        <v>15.41051541051541</v>
      </c>
      <c r="J61" s="77">
        <f>J52*100/$B52</f>
        <v>0.69930069930069927</v>
      </c>
      <c r="K61" s="77">
        <f t="shared" si="25"/>
        <v>12.742812742812744</v>
      </c>
      <c r="L61" s="77">
        <f t="shared" si="21"/>
        <v>2.1238021238021236</v>
      </c>
    </row>
    <row r="62" spans="1:12" ht="14.5" customHeight="1" thickBot="1">
      <c r="A62" s="44" t="s">
        <v>227</v>
      </c>
      <c r="B62" s="112">
        <f t="shared" ref="B62:K62" si="26">B53*100/$B53</f>
        <v>100</v>
      </c>
      <c r="C62" s="78">
        <f t="shared" si="26"/>
        <v>18.601660236174443</v>
      </c>
      <c r="D62" s="78">
        <f t="shared" si="26"/>
        <v>27.873260844148252</v>
      </c>
      <c r="E62" s="78">
        <f t="shared" si="26"/>
        <v>36.419969601309482</v>
      </c>
      <c r="F62" s="78">
        <f t="shared" si="26"/>
        <v>6.3837250087688533</v>
      </c>
      <c r="G62" s="78">
        <f t="shared" si="26"/>
        <v>25.453057406757864</v>
      </c>
      <c r="H62" s="78">
        <f t="shared" si="26"/>
        <v>8.6051677773880506</v>
      </c>
      <c r="I62" s="78">
        <f t="shared" si="26"/>
        <v>16.847889629369813</v>
      </c>
      <c r="J62" s="78">
        <f>J53*100/$B53</f>
        <v>0.17537706068046299</v>
      </c>
      <c r="K62" s="78">
        <f t="shared" si="26"/>
        <v>14.731673097158891</v>
      </c>
      <c r="L62" s="78">
        <f t="shared" si="21"/>
        <v>4.618262597918859</v>
      </c>
    </row>
    <row r="63" spans="1:12" ht="14.5" customHeight="1" thickBot="1">
      <c r="A63" s="71" t="s">
        <v>27</v>
      </c>
      <c r="B63" s="47">
        <f t="shared" ref="B63:K63" si="27">B54*100/$B54</f>
        <v>100</v>
      </c>
      <c r="C63" s="77">
        <f t="shared" si="27"/>
        <v>22.551252847380411</v>
      </c>
      <c r="D63" s="77">
        <f t="shared" si="27"/>
        <v>32.300683371298405</v>
      </c>
      <c r="E63" s="77">
        <f t="shared" si="27"/>
        <v>40.31890660592255</v>
      </c>
      <c r="F63" s="77">
        <f t="shared" si="27"/>
        <v>5.9681093394077447</v>
      </c>
      <c r="G63" s="77">
        <f t="shared" si="27"/>
        <v>19.726651480637813</v>
      </c>
      <c r="H63" s="77">
        <f t="shared" si="27"/>
        <v>8.0182232346241467</v>
      </c>
      <c r="I63" s="77">
        <f t="shared" si="27"/>
        <v>11.708428246013668</v>
      </c>
      <c r="J63" s="77" t="s">
        <v>175</v>
      </c>
      <c r="K63" s="77">
        <f t="shared" si="27"/>
        <v>15.353075170842825</v>
      </c>
      <c r="L63" s="77">
        <f t="shared" si="21"/>
        <v>1.6856492027334853</v>
      </c>
    </row>
    <row r="64" spans="1:12" ht="14.5" customHeight="1" thickBot="1">
      <c r="A64" s="70" t="s">
        <v>4</v>
      </c>
      <c r="B64" s="112">
        <f t="shared" ref="B64:I64" si="28">B55*100/$B55</f>
        <v>100</v>
      </c>
      <c r="C64" s="78">
        <f t="shared" si="28"/>
        <v>18.344663861012194</v>
      </c>
      <c r="D64" s="78">
        <f t="shared" si="28"/>
        <v>27.73281536635373</v>
      </c>
      <c r="E64" s="78">
        <f t="shared" si="28"/>
        <v>33.182259630948529</v>
      </c>
      <c r="F64" s="78">
        <f t="shared" si="28"/>
        <v>5.3846983921441671</v>
      </c>
      <c r="G64" s="78">
        <f t="shared" si="28"/>
        <v>25.26168123448797</v>
      </c>
      <c r="H64" s="78">
        <f t="shared" si="28"/>
        <v>8.2874716736808036</v>
      </c>
      <c r="I64" s="78">
        <f t="shared" si="28"/>
        <v>16.974209560807164</v>
      </c>
      <c r="J64" s="78">
        <f>J55*100/$B55</f>
        <v>0.35610229847847202</v>
      </c>
      <c r="K64" s="78">
        <f>K55*100/$B55</f>
        <v>14.438329556490773</v>
      </c>
      <c r="L64" s="78">
        <f t="shared" si="21"/>
        <v>8.4061724398402937</v>
      </c>
    </row>
    <row r="65" spans="1:12" ht="20" customHeight="1">
      <c r="A65" s="357" t="s">
        <v>251</v>
      </c>
      <c r="B65" s="357"/>
      <c r="C65" s="357"/>
      <c r="D65" s="357"/>
      <c r="E65" s="357"/>
      <c r="F65" s="357"/>
      <c r="G65" s="357"/>
      <c r="H65" s="357"/>
      <c r="I65" s="357"/>
      <c r="J65" s="357"/>
      <c r="K65" s="357"/>
      <c r="L65" s="357"/>
    </row>
  </sheetData>
  <mergeCells count="22">
    <mergeCell ref="A65:L65"/>
    <mergeCell ref="A5:A7"/>
    <mergeCell ref="C5:L5"/>
    <mergeCell ref="H6:I6"/>
    <mergeCell ref="C6:C7"/>
    <mergeCell ref="D6:D7"/>
    <mergeCell ref="E6:E7"/>
    <mergeCell ref="F6:F7"/>
    <mergeCell ref="G6:G7"/>
    <mergeCell ref="J6:J7"/>
    <mergeCell ref="B56:L56"/>
    <mergeCell ref="B46:L46"/>
    <mergeCell ref="B47:L47"/>
    <mergeCell ref="L6:L7"/>
    <mergeCell ref="K6:K7"/>
    <mergeCell ref="B5:B7"/>
    <mergeCell ref="B37:L37"/>
    <mergeCell ref="B18:L18"/>
    <mergeCell ref="B8:L8"/>
    <mergeCell ref="B9:L9"/>
    <mergeCell ref="B27:L27"/>
    <mergeCell ref="B28:L28"/>
  </mergeCells>
  <hyperlinks>
    <hyperlink ref="A1" location="Inhalt!A1" display="Zurück zum Inhalt"/>
  </hyperlinks>
  <pageMargins left="0.7" right="0.7" top="0.75" bottom="0.75" header="0.3" footer="0.3"/>
  <pageSetup paperSize="9" orientation="portrait" horizontalDpi="4294967293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B9" sqref="B9:T9"/>
    </sheetView>
  </sheetViews>
  <sheetFormatPr baseColWidth="10" defaultColWidth="8.7265625" defaultRowHeight="14"/>
  <cols>
    <col min="1" max="1" width="21.7265625" style="1" customWidth="1"/>
    <col min="2" max="2" width="10.26953125" style="1" customWidth="1"/>
    <col min="3" max="3" width="11.6328125" style="1" customWidth="1"/>
    <col min="4" max="4" width="13.6328125" style="1" customWidth="1"/>
    <col min="5" max="5" width="11.6328125" style="1" customWidth="1"/>
    <col min="6" max="6" width="13.6328125" style="1" customWidth="1"/>
    <col min="7" max="7" width="11.6328125" style="1" customWidth="1"/>
    <col min="8" max="8" width="13.6328125" style="1" customWidth="1"/>
    <col min="9" max="9" width="11.6328125" style="1" customWidth="1"/>
    <col min="10" max="10" width="13.6328125" style="1" customWidth="1"/>
    <col min="11" max="11" width="11.6328125" style="1" customWidth="1"/>
    <col min="12" max="12" width="13.6328125" style="1" customWidth="1"/>
    <col min="13" max="13" width="11.6328125" style="1" customWidth="1"/>
    <col min="14" max="14" width="13.6328125" style="1" customWidth="1"/>
    <col min="15" max="15" width="11.6328125" style="1" customWidth="1"/>
    <col min="16" max="16" width="13.6328125" style="1" customWidth="1"/>
    <col min="17" max="17" width="11.6328125" style="1" customWidth="1"/>
    <col min="18" max="18" width="13.6328125" style="1" customWidth="1"/>
    <col min="19" max="19" width="11.6328125" style="1" customWidth="1"/>
    <col min="20" max="20" width="13.6328125" style="1" customWidth="1"/>
    <col min="21" max="21" width="15.81640625" style="1" customWidth="1"/>
    <col min="22" max="16384" width="8.7265625" style="1"/>
  </cols>
  <sheetData>
    <row r="1" spans="1:21" s="40" customFormat="1" ht="20.149999999999999" customHeight="1">
      <c r="A1" s="35" t="s">
        <v>0</v>
      </c>
    </row>
    <row r="2" spans="1:21" s="127" customFormat="1" ht="14.5" customHeight="1">
      <c r="A2" s="126"/>
    </row>
    <row r="3" spans="1:21" s="125" customFormat="1" ht="14.5" customHeight="1">
      <c r="A3" s="54" t="s">
        <v>330</v>
      </c>
    </row>
    <row r="4" spans="1:21" s="127" customFormat="1" ht="14.5" customHeight="1" thickBot="1"/>
    <row r="5" spans="1:21" ht="14.5" customHeight="1" thickBot="1">
      <c r="A5" s="354" t="s">
        <v>57</v>
      </c>
      <c r="B5" s="381" t="s">
        <v>148</v>
      </c>
      <c r="C5" s="449" t="s">
        <v>51</v>
      </c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371" t="s">
        <v>140</v>
      </c>
    </row>
    <row r="6" spans="1:21" ht="14.5" customHeight="1" thickBot="1">
      <c r="A6" s="354"/>
      <c r="B6" s="382"/>
      <c r="C6" s="445" t="s">
        <v>62</v>
      </c>
      <c r="D6" s="446"/>
      <c r="E6" s="445" t="s">
        <v>139</v>
      </c>
      <c r="F6" s="446"/>
      <c r="G6" s="445" t="s">
        <v>61</v>
      </c>
      <c r="H6" s="446"/>
      <c r="I6" s="445" t="s">
        <v>60</v>
      </c>
      <c r="J6" s="446"/>
      <c r="K6" s="445" t="s">
        <v>145</v>
      </c>
      <c r="L6" s="446"/>
      <c r="M6" s="450" t="s">
        <v>51</v>
      </c>
      <c r="N6" s="451"/>
      <c r="O6" s="451"/>
      <c r="P6" s="452"/>
      <c r="Q6" s="445" t="s">
        <v>317</v>
      </c>
      <c r="R6" s="446"/>
      <c r="S6" s="445" t="s">
        <v>307</v>
      </c>
      <c r="T6" s="446"/>
      <c r="U6" s="371"/>
    </row>
    <row r="7" spans="1:21" s="45" customFormat="1" ht="35.15" customHeight="1">
      <c r="A7" s="366"/>
      <c r="B7" s="382"/>
      <c r="C7" s="447"/>
      <c r="D7" s="448"/>
      <c r="E7" s="447"/>
      <c r="F7" s="448"/>
      <c r="G7" s="447"/>
      <c r="H7" s="448"/>
      <c r="I7" s="447"/>
      <c r="J7" s="448"/>
      <c r="K7" s="447"/>
      <c r="L7" s="448"/>
      <c r="M7" s="432" t="s">
        <v>315</v>
      </c>
      <c r="N7" s="432"/>
      <c r="O7" s="432" t="s">
        <v>316</v>
      </c>
      <c r="P7" s="432"/>
      <c r="Q7" s="447"/>
      <c r="R7" s="448"/>
      <c r="S7" s="447"/>
      <c r="T7" s="448"/>
      <c r="U7" s="432"/>
    </row>
    <row r="8" spans="1:21" s="45" customFormat="1" ht="24">
      <c r="A8" s="270"/>
      <c r="B8" s="441" t="s">
        <v>5</v>
      </c>
      <c r="C8" s="442"/>
      <c r="D8" s="268" t="s">
        <v>340</v>
      </c>
      <c r="E8" s="268" t="s">
        <v>5</v>
      </c>
      <c r="F8" s="278" t="s">
        <v>340</v>
      </c>
      <c r="G8" s="268" t="s">
        <v>5</v>
      </c>
      <c r="H8" s="278" t="s">
        <v>340</v>
      </c>
      <c r="I8" s="268" t="s">
        <v>5</v>
      </c>
      <c r="J8" s="278" t="s">
        <v>340</v>
      </c>
      <c r="K8" s="268" t="s">
        <v>5</v>
      </c>
      <c r="L8" s="278" t="s">
        <v>340</v>
      </c>
      <c r="M8" s="268" t="s">
        <v>5</v>
      </c>
      <c r="N8" s="278" t="s">
        <v>340</v>
      </c>
      <c r="O8" s="268" t="s">
        <v>5</v>
      </c>
      <c r="P8" s="278" t="s">
        <v>340</v>
      </c>
      <c r="Q8" s="268" t="s">
        <v>5</v>
      </c>
      <c r="R8" s="278" t="s">
        <v>340</v>
      </c>
      <c r="S8" s="268" t="s">
        <v>5</v>
      </c>
      <c r="T8" s="278" t="s">
        <v>340</v>
      </c>
      <c r="U8" s="268" t="s">
        <v>5</v>
      </c>
    </row>
    <row r="9" spans="1:21" s="45" customFormat="1" ht="15" customHeight="1">
      <c r="A9" s="271"/>
      <c r="B9" s="443" t="s">
        <v>2</v>
      </c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269"/>
    </row>
    <row r="10" spans="1:21" ht="14.5" customHeight="1" thickBot="1">
      <c r="A10" s="277">
        <v>2011</v>
      </c>
      <c r="B10" s="114">
        <f>'Tab. 1.25'!B9</f>
        <v>153098</v>
      </c>
      <c r="C10" s="115">
        <v>15004</v>
      </c>
      <c r="D10" s="116">
        <f>C10*100/$B10</f>
        <v>9.8002586578531403</v>
      </c>
      <c r="E10" s="115">
        <v>25500</v>
      </c>
      <c r="F10" s="116">
        <f>E10*100/$B10</f>
        <v>16.655998118851976</v>
      </c>
      <c r="G10" s="114">
        <v>62398</v>
      </c>
      <c r="H10" s="116">
        <f>G10*100/$B10</f>
        <v>40.756900808632381</v>
      </c>
      <c r="I10" s="114">
        <v>27421</v>
      </c>
      <c r="J10" s="116">
        <f>I10*100/$B10</f>
        <v>17.910749977138828</v>
      </c>
      <c r="K10" s="114">
        <v>49220</v>
      </c>
      <c r="L10" s="116">
        <f>K10*100/$B10</f>
        <v>32.149342251368402</v>
      </c>
      <c r="M10" s="114">
        <v>22715</v>
      </c>
      <c r="N10" s="116">
        <f>M10*100/$B10</f>
        <v>14.836901853714615</v>
      </c>
      <c r="O10" s="114">
        <v>26505</v>
      </c>
      <c r="P10" s="116">
        <f>O10*100/$B10</f>
        <v>17.312440397653791</v>
      </c>
      <c r="Q10" s="114">
        <v>4643</v>
      </c>
      <c r="R10" s="116">
        <f>Q10*100/$B10</f>
        <v>3.0326980104246952</v>
      </c>
      <c r="S10" s="114">
        <v>15317</v>
      </c>
      <c r="T10" s="116">
        <f>S10*100/$B10</f>
        <v>10.004702870057088</v>
      </c>
      <c r="U10" s="114">
        <v>6505</v>
      </c>
    </row>
    <row r="11" spans="1:21" ht="14.5" customHeight="1" thickBot="1">
      <c r="A11" s="276">
        <v>2015</v>
      </c>
      <c r="B11" s="48">
        <f>'Tab. 1.24'!B8</f>
        <v>172659</v>
      </c>
      <c r="C11" s="48">
        <v>23673</v>
      </c>
      <c r="D11" s="74">
        <f>C11*100/$B11</f>
        <v>13.710840442722361</v>
      </c>
      <c r="E11" s="48">
        <v>40361</v>
      </c>
      <c r="F11" s="74">
        <f>E11*100/$B11</f>
        <v>23.376134461568757</v>
      </c>
      <c r="G11" s="48">
        <v>65129</v>
      </c>
      <c r="H11" s="74">
        <f>G11*100/$B11</f>
        <v>37.721172947833594</v>
      </c>
      <c r="I11" s="48">
        <v>27584</v>
      </c>
      <c r="J11" s="74">
        <f>I11*100/$B11</f>
        <v>15.975998934315616</v>
      </c>
      <c r="K11" s="48">
        <v>58365</v>
      </c>
      <c r="L11" s="74">
        <f>K11*100/$B11</f>
        <v>33.803624485257068</v>
      </c>
      <c r="M11" s="48">
        <v>22168</v>
      </c>
      <c r="N11" s="74">
        <f>M11*100/$B11</f>
        <v>12.839180118036129</v>
      </c>
      <c r="O11" s="48">
        <v>36197</v>
      </c>
      <c r="P11" s="74">
        <f>O11*100/$B11</f>
        <v>20.964444367220938</v>
      </c>
      <c r="Q11" s="48">
        <v>2797</v>
      </c>
      <c r="R11" s="74">
        <f>Q11*100/$B11</f>
        <v>1.6199560984368031</v>
      </c>
      <c r="S11" s="48">
        <v>15521</v>
      </c>
      <c r="T11" s="74">
        <f>S11*100/$B11</f>
        <v>8.9893952820298964</v>
      </c>
      <c r="U11" s="48">
        <v>7155</v>
      </c>
    </row>
    <row r="12" spans="1:21" ht="23.5" thickBot="1">
      <c r="A12" s="274" t="s">
        <v>345</v>
      </c>
      <c r="B12" s="81">
        <f t="shared" ref="B12:U12" si="0">B11-B10</f>
        <v>19561</v>
      </c>
      <c r="C12" s="81">
        <f t="shared" si="0"/>
        <v>8669</v>
      </c>
      <c r="D12" s="110">
        <f t="shared" si="0"/>
        <v>3.9105817848692208</v>
      </c>
      <c r="E12" s="81">
        <f t="shared" si="0"/>
        <v>14861</v>
      </c>
      <c r="F12" s="110">
        <f t="shared" si="0"/>
        <v>6.7201363427167813</v>
      </c>
      <c r="G12" s="81">
        <f t="shared" si="0"/>
        <v>2731</v>
      </c>
      <c r="H12" s="110">
        <f t="shared" si="0"/>
        <v>-3.0357278607987865</v>
      </c>
      <c r="I12" s="81">
        <f t="shared" si="0"/>
        <v>163</v>
      </c>
      <c r="J12" s="110">
        <f t="shared" si="0"/>
        <v>-1.934751042823212</v>
      </c>
      <c r="K12" s="81">
        <f t="shared" si="0"/>
        <v>9145</v>
      </c>
      <c r="L12" s="110">
        <f t="shared" si="0"/>
        <v>1.6542822338886651</v>
      </c>
      <c r="M12" s="81">
        <f t="shared" si="0"/>
        <v>-547</v>
      </c>
      <c r="N12" s="110">
        <f t="shared" si="0"/>
        <v>-1.9977217356784855</v>
      </c>
      <c r="O12" s="81">
        <f t="shared" si="0"/>
        <v>9692</v>
      </c>
      <c r="P12" s="110">
        <f t="shared" si="0"/>
        <v>3.6520039695671471</v>
      </c>
      <c r="Q12" s="81">
        <f t="shared" si="0"/>
        <v>-1846</v>
      </c>
      <c r="R12" s="110">
        <f t="shared" si="0"/>
        <v>-1.4127419119878921</v>
      </c>
      <c r="S12" s="81">
        <f t="shared" si="0"/>
        <v>204</v>
      </c>
      <c r="T12" s="110">
        <f t="shared" si="0"/>
        <v>-1.0153075880271913</v>
      </c>
      <c r="U12" s="81">
        <f t="shared" si="0"/>
        <v>650</v>
      </c>
    </row>
    <row r="13" spans="1:21" ht="14.5" customHeight="1" thickBot="1">
      <c r="A13" s="56"/>
      <c r="B13" s="359" t="s">
        <v>3</v>
      </c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60"/>
      <c r="U13" s="113"/>
    </row>
    <row r="14" spans="1:21" ht="14.5" customHeight="1" thickBot="1">
      <c r="A14" s="275">
        <v>2011</v>
      </c>
      <c r="B14" s="114">
        <f>'Tab. 1.25'!E9</f>
        <v>53702</v>
      </c>
      <c r="C14" s="115">
        <v>4910</v>
      </c>
      <c r="D14" s="116">
        <f>C14*100/$B14</f>
        <v>9.1430486760269645</v>
      </c>
      <c r="E14" s="115">
        <v>8210</v>
      </c>
      <c r="F14" s="116">
        <f>E14*100/$B14</f>
        <v>15.288071207776246</v>
      </c>
      <c r="G14" s="114">
        <v>21384</v>
      </c>
      <c r="H14" s="116">
        <f>G14*100/$B14</f>
        <v>39.819746005735354</v>
      </c>
      <c r="I14" s="114">
        <v>9046</v>
      </c>
      <c r="J14" s="116">
        <f>I14*100/$B14</f>
        <v>16.844810249152733</v>
      </c>
      <c r="K14" s="114">
        <v>16127</v>
      </c>
      <c r="L14" s="116">
        <f>K14*100/$B14</f>
        <v>30.030538899854754</v>
      </c>
      <c r="M14" s="114">
        <v>7430</v>
      </c>
      <c r="N14" s="116">
        <f>M14*100/$B14</f>
        <v>13.835611336635507</v>
      </c>
      <c r="O14" s="114">
        <v>8697</v>
      </c>
      <c r="P14" s="116">
        <f>O14*100/$B14</f>
        <v>16.194927563219245</v>
      </c>
      <c r="Q14" s="114">
        <v>1484</v>
      </c>
      <c r="R14" s="116">
        <f>Q14*100/$B14</f>
        <v>2.7633980112472534</v>
      </c>
      <c r="S14" s="114">
        <v>7439</v>
      </c>
      <c r="T14" s="116">
        <f>S14*100/$B14</f>
        <v>13.852370488994824</v>
      </c>
      <c r="U14" s="114">
        <v>2353</v>
      </c>
    </row>
    <row r="15" spans="1:21" ht="14.5" customHeight="1" thickBot="1">
      <c r="A15" s="276">
        <v>2015</v>
      </c>
      <c r="B15" s="48">
        <f>'Tab. 1.22'!B11</f>
        <v>59563</v>
      </c>
      <c r="C15" s="48">
        <v>7631</v>
      </c>
      <c r="D15" s="74">
        <f>C15*100/$B15</f>
        <v>12.811644813055084</v>
      </c>
      <c r="E15" s="48">
        <v>12465</v>
      </c>
      <c r="F15" s="74">
        <f>E15*100/$B15</f>
        <v>20.927421385759615</v>
      </c>
      <c r="G15" s="48">
        <v>22325</v>
      </c>
      <c r="H15" s="74">
        <f>G15*100/$B15</f>
        <v>37.481322297399394</v>
      </c>
      <c r="I15" s="48">
        <v>8877</v>
      </c>
      <c r="J15" s="74">
        <f>I15*100/$B15</f>
        <v>14.903547504323154</v>
      </c>
      <c r="K15" s="48">
        <v>18129</v>
      </c>
      <c r="L15" s="74">
        <f>K15*100/$B15</f>
        <v>30.436680489565671</v>
      </c>
      <c r="M15" s="48">
        <v>7333</v>
      </c>
      <c r="N15" s="74">
        <f>M15*100/$B15</f>
        <v>12.311334217551165</v>
      </c>
      <c r="O15" s="48">
        <v>10796</v>
      </c>
      <c r="P15" s="74">
        <f>O15*100/$B15</f>
        <v>18.125346272014507</v>
      </c>
      <c r="Q15" s="48">
        <v>977</v>
      </c>
      <c r="R15" s="74">
        <f>Q15*100/$B15</f>
        <v>1.6402800396219128</v>
      </c>
      <c r="S15" s="48">
        <v>7538</v>
      </c>
      <c r="T15" s="74">
        <f>S15*100/$B15</f>
        <v>12.655507613787083</v>
      </c>
      <c r="U15" s="48">
        <v>2961</v>
      </c>
    </row>
    <row r="16" spans="1:21" ht="23.5" thickBot="1">
      <c r="A16" s="274" t="s">
        <v>345</v>
      </c>
      <c r="B16" s="81">
        <f t="shared" ref="B16:U16" si="1">B15-B14</f>
        <v>5861</v>
      </c>
      <c r="C16" s="81">
        <f t="shared" si="1"/>
        <v>2721</v>
      </c>
      <c r="D16" s="110">
        <f t="shared" si="1"/>
        <v>3.6685961370281195</v>
      </c>
      <c r="E16" s="81">
        <f t="shared" si="1"/>
        <v>4255</v>
      </c>
      <c r="F16" s="110">
        <f t="shared" si="1"/>
        <v>5.6393501779833688</v>
      </c>
      <c r="G16" s="81">
        <f t="shared" si="1"/>
        <v>941</v>
      </c>
      <c r="H16" s="110">
        <f t="shared" si="1"/>
        <v>-2.3384237083359594</v>
      </c>
      <c r="I16" s="81">
        <f t="shared" si="1"/>
        <v>-169</v>
      </c>
      <c r="J16" s="110">
        <f t="shared" si="1"/>
        <v>-1.9412627448295794</v>
      </c>
      <c r="K16" s="81">
        <f t="shared" si="1"/>
        <v>2002</v>
      </c>
      <c r="L16" s="110">
        <f t="shared" si="1"/>
        <v>0.40614158971091641</v>
      </c>
      <c r="M16" s="81">
        <f t="shared" si="1"/>
        <v>-97</v>
      </c>
      <c r="N16" s="110">
        <f t="shared" si="1"/>
        <v>-1.524277119084342</v>
      </c>
      <c r="O16" s="81">
        <f t="shared" si="1"/>
        <v>2099</v>
      </c>
      <c r="P16" s="110">
        <f t="shared" si="1"/>
        <v>1.930418708795262</v>
      </c>
      <c r="Q16" s="81">
        <f t="shared" si="1"/>
        <v>-507</v>
      </c>
      <c r="R16" s="110">
        <f t="shared" si="1"/>
        <v>-1.1231179716253405</v>
      </c>
      <c r="S16" s="81">
        <f t="shared" si="1"/>
        <v>99</v>
      </c>
      <c r="T16" s="110">
        <f t="shared" si="1"/>
        <v>-1.1968628752077404</v>
      </c>
      <c r="U16" s="81">
        <f t="shared" si="1"/>
        <v>608</v>
      </c>
    </row>
    <row r="17" spans="1:21" ht="15" customHeight="1" thickBot="1">
      <c r="A17" s="56"/>
      <c r="B17" s="359" t="s">
        <v>39</v>
      </c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60"/>
      <c r="U17" s="113"/>
    </row>
    <row r="18" spans="1:21" ht="14.5" customHeight="1" thickBot="1">
      <c r="A18" s="275">
        <v>2011</v>
      </c>
      <c r="B18" s="114">
        <f>'Tab. 1.25'!H9</f>
        <v>24731</v>
      </c>
      <c r="C18" s="115">
        <v>1782</v>
      </c>
      <c r="D18" s="116">
        <f>C18*100/$B18</f>
        <v>7.2055315191460112</v>
      </c>
      <c r="E18" s="115">
        <v>3175</v>
      </c>
      <c r="F18" s="116">
        <f>E18*100/$B18</f>
        <v>12.838138368848814</v>
      </c>
      <c r="G18" s="114">
        <v>11333</v>
      </c>
      <c r="H18" s="116">
        <f>G18*100/$B18</f>
        <v>45.825077837531843</v>
      </c>
      <c r="I18" s="114">
        <v>5420</v>
      </c>
      <c r="J18" s="116">
        <f>I18*100/$B18</f>
        <v>21.915814160365532</v>
      </c>
      <c r="K18" s="114">
        <v>8608</v>
      </c>
      <c r="L18" s="116">
        <f>K18*100/$B18</f>
        <v>34.806518135134041</v>
      </c>
      <c r="M18" s="114">
        <v>4370</v>
      </c>
      <c r="N18" s="116">
        <f>M18*100/$B18</f>
        <v>17.670130605313169</v>
      </c>
      <c r="O18" s="114">
        <v>4238</v>
      </c>
      <c r="P18" s="116">
        <f>O18*100/$B18</f>
        <v>17.136387529820873</v>
      </c>
      <c r="Q18" s="114">
        <v>862</v>
      </c>
      <c r="R18" s="116">
        <f>Q18*100/$B18</f>
        <v>3.4855040232906069</v>
      </c>
      <c r="S18" s="114">
        <v>1329</v>
      </c>
      <c r="T18" s="116">
        <f>S18*100/$B18</f>
        <v>5.3738223282519915</v>
      </c>
      <c r="U18" s="114">
        <v>814</v>
      </c>
    </row>
    <row r="19" spans="1:21" ht="14.5" customHeight="1" thickBot="1">
      <c r="A19" s="276">
        <v>2015</v>
      </c>
      <c r="B19" s="48">
        <f>'Tab. 1.22'!B12</f>
        <v>27014</v>
      </c>
      <c r="C19" s="48">
        <v>3116</v>
      </c>
      <c r="D19" s="74">
        <f>C19*100/$B19</f>
        <v>11.534759754201525</v>
      </c>
      <c r="E19" s="48">
        <v>5631</v>
      </c>
      <c r="F19" s="74">
        <f>E19*100/$B19</f>
        <v>20.84474716813504</v>
      </c>
      <c r="G19" s="48">
        <v>11047</v>
      </c>
      <c r="H19" s="74">
        <f>G19*100/$B19</f>
        <v>40.893610720367214</v>
      </c>
      <c r="I19" s="48">
        <v>5240</v>
      </c>
      <c r="J19" s="74">
        <f>I19*100/$B19</f>
        <v>19.397349522469831</v>
      </c>
      <c r="K19" s="48">
        <v>10052</v>
      </c>
      <c r="L19" s="74">
        <f>K19*100/$B19</f>
        <v>37.210335381653955</v>
      </c>
      <c r="M19" s="48">
        <v>4112</v>
      </c>
      <c r="N19" s="74">
        <f>M19*100/$B19</f>
        <v>15.221736877174799</v>
      </c>
      <c r="O19" s="48">
        <v>5940</v>
      </c>
      <c r="P19" s="74">
        <f>O19*100/$B19</f>
        <v>21.98859850447916</v>
      </c>
      <c r="Q19" s="48">
        <v>534</v>
      </c>
      <c r="R19" s="74">
        <f>Q19*100/$B19</f>
        <v>1.9767527948471164</v>
      </c>
      <c r="S19" s="48">
        <v>1378</v>
      </c>
      <c r="T19" s="74">
        <f>S19*100/$B19</f>
        <v>5.1010587102983642</v>
      </c>
      <c r="U19" s="48">
        <v>879</v>
      </c>
    </row>
    <row r="20" spans="1:21" ht="23.5" thickBot="1">
      <c r="A20" s="274" t="s">
        <v>345</v>
      </c>
      <c r="B20" s="81">
        <f t="shared" ref="B20:U20" si="2">B19-B18</f>
        <v>2283</v>
      </c>
      <c r="C20" s="81">
        <f t="shared" si="2"/>
        <v>1334</v>
      </c>
      <c r="D20" s="110">
        <f t="shared" si="2"/>
        <v>4.3292282350555142</v>
      </c>
      <c r="E20" s="81">
        <f t="shared" si="2"/>
        <v>2456</v>
      </c>
      <c r="F20" s="110">
        <f t="shared" si="2"/>
        <v>8.0066087992862265</v>
      </c>
      <c r="G20" s="81">
        <f t="shared" si="2"/>
        <v>-286</v>
      </c>
      <c r="H20" s="110">
        <f t="shared" si="2"/>
        <v>-4.9314671171646296</v>
      </c>
      <c r="I20" s="81">
        <f t="shared" si="2"/>
        <v>-180</v>
      </c>
      <c r="J20" s="110">
        <f t="shared" si="2"/>
        <v>-2.5184646378957005</v>
      </c>
      <c r="K20" s="81">
        <f t="shared" si="2"/>
        <v>1444</v>
      </c>
      <c r="L20" s="110">
        <f t="shared" si="2"/>
        <v>2.4038172465199139</v>
      </c>
      <c r="M20" s="81">
        <f t="shared" si="2"/>
        <v>-258</v>
      </c>
      <c r="N20" s="110">
        <f t="shared" si="2"/>
        <v>-2.4483937281383703</v>
      </c>
      <c r="O20" s="81">
        <f t="shared" si="2"/>
        <v>1702</v>
      </c>
      <c r="P20" s="110">
        <f t="shared" si="2"/>
        <v>4.8522109746582878</v>
      </c>
      <c r="Q20" s="81">
        <f t="shared" si="2"/>
        <v>-328</v>
      </c>
      <c r="R20" s="110">
        <f t="shared" si="2"/>
        <v>-1.5087512284434905</v>
      </c>
      <c r="S20" s="81">
        <f t="shared" si="2"/>
        <v>49</v>
      </c>
      <c r="T20" s="110">
        <f t="shared" si="2"/>
        <v>-0.27276361795362725</v>
      </c>
      <c r="U20" s="81">
        <f t="shared" si="2"/>
        <v>65</v>
      </c>
    </row>
    <row r="21" spans="1:21" ht="15" customHeight="1" thickBot="1">
      <c r="A21" s="56"/>
      <c r="B21" s="359" t="s">
        <v>225</v>
      </c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60"/>
      <c r="U21" s="113"/>
    </row>
    <row r="22" spans="1:21" ht="14.5" customHeight="1" thickBot="1">
      <c r="A22" s="275">
        <v>2011</v>
      </c>
      <c r="B22" s="114">
        <f>'Tab. 1.25'!K9</f>
        <v>28260</v>
      </c>
      <c r="C22" s="115">
        <v>1319</v>
      </c>
      <c r="D22" s="116">
        <f>C22*100/$B22</f>
        <v>4.6673743807501769</v>
      </c>
      <c r="E22" s="115">
        <v>2609</v>
      </c>
      <c r="F22" s="116">
        <f>E22*100/$B22</f>
        <v>9.2321302193913652</v>
      </c>
      <c r="G22" s="114">
        <v>13545</v>
      </c>
      <c r="H22" s="116">
        <f>G22*100/$B22</f>
        <v>47.929936305732483</v>
      </c>
      <c r="I22" s="114">
        <v>7616</v>
      </c>
      <c r="J22" s="116">
        <f>I22*100/$B22</f>
        <v>26.94975230007077</v>
      </c>
      <c r="K22" s="114">
        <v>10677</v>
      </c>
      <c r="L22" s="116">
        <f>K22*100/$B22</f>
        <v>37.781316348195332</v>
      </c>
      <c r="M22" s="114">
        <v>5878</v>
      </c>
      <c r="N22" s="116">
        <f>M22*100/$B22</f>
        <v>20.799716914366595</v>
      </c>
      <c r="O22" s="114">
        <v>4799</v>
      </c>
      <c r="P22" s="116">
        <f>O22*100/$B22</f>
        <v>16.981599433828734</v>
      </c>
      <c r="Q22" s="114">
        <v>1169</v>
      </c>
      <c r="R22" s="116">
        <f>Q22*100/$B22</f>
        <v>4.1365888181174801</v>
      </c>
      <c r="S22" s="114">
        <v>1134</v>
      </c>
      <c r="T22" s="116">
        <f>S22*100/$B22</f>
        <v>4.0127388535031852</v>
      </c>
      <c r="U22" s="114">
        <v>414</v>
      </c>
    </row>
    <row r="23" spans="1:21" ht="14.5" customHeight="1" thickBot="1">
      <c r="A23" s="276">
        <v>2015</v>
      </c>
      <c r="B23" s="48">
        <f>'Tab. 1.22'!B13</f>
        <v>29609</v>
      </c>
      <c r="C23" s="48">
        <v>2565</v>
      </c>
      <c r="D23" s="74">
        <f>C23*100/$B23</f>
        <v>8.6629065486845214</v>
      </c>
      <c r="E23" s="48">
        <v>5062</v>
      </c>
      <c r="F23" s="74">
        <f>E23*100/$B23</f>
        <v>17.096153196663177</v>
      </c>
      <c r="G23" s="48">
        <v>12844</v>
      </c>
      <c r="H23" s="74">
        <f>G23*100/$B23</f>
        <v>43.378702421561009</v>
      </c>
      <c r="I23" s="48">
        <v>7329</v>
      </c>
      <c r="J23" s="74">
        <f>I23*100/$B23</f>
        <v>24.75260900401905</v>
      </c>
      <c r="K23" s="48">
        <v>11924</v>
      </c>
      <c r="L23" s="74">
        <f>K23*100/$B23</f>
        <v>40.27153905906988</v>
      </c>
      <c r="M23" s="48">
        <v>5000</v>
      </c>
      <c r="N23" s="74">
        <f>M23*100/$B23</f>
        <v>16.886757404843124</v>
      </c>
      <c r="O23" s="48">
        <v>6924</v>
      </c>
      <c r="P23" s="74">
        <f>O23*100/$B23</f>
        <v>23.384781654226757</v>
      </c>
      <c r="Q23" s="48">
        <v>646</v>
      </c>
      <c r="R23" s="74">
        <f>Q23*100/$B23</f>
        <v>2.1817690567057313</v>
      </c>
      <c r="S23" s="48">
        <v>1118</v>
      </c>
      <c r="T23" s="74">
        <f>S23*100/$B23</f>
        <v>3.7758789557229222</v>
      </c>
      <c r="U23" s="48">
        <v>509</v>
      </c>
    </row>
    <row r="24" spans="1:21" ht="23.5" thickBot="1">
      <c r="A24" s="274" t="s">
        <v>345</v>
      </c>
      <c r="B24" s="81">
        <f t="shared" ref="B24:U24" si="3">B23-B22</f>
        <v>1349</v>
      </c>
      <c r="C24" s="81">
        <f t="shared" si="3"/>
        <v>1246</v>
      </c>
      <c r="D24" s="110">
        <f t="shared" si="3"/>
        <v>3.9955321679343445</v>
      </c>
      <c r="E24" s="81">
        <f t="shared" si="3"/>
        <v>2453</v>
      </c>
      <c r="F24" s="110">
        <f t="shared" si="3"/>
        <v>7.8640229772718122</v>
      </c>
      <c r="G24" s="81">
        <f t="shared" si="3"/>
        <v>-701</v>
      </c>
      <c r="H24" s="110">
        <f t="shared" si="3"/>
        <v>-4.5512338841714737</v>
      </c>
      <c r="I24" s="81">
        <f t="shared" si="3"/>
        <v>-287</v>
      </c>
      <c r="J24" s="110">
        <f t="shared" si="3"/>
        <v>-2.1971432960517205</v>
      </c>
      <c r="K24" s="81">
        <f t="shared" si="3"/>
        <v>1247</v>
      </c>
      <c r="L24" s="110">
        <f t="shared" si="3"/>
        <v>2.4902227108745478</v>
      </c>
      <c r="M24" s="81">
        <f t="shared" si="3"/>
        <v>-878</v>
      </c>
      <c r="N24" s="110">
        <f t="shared" si="3"/>
        <v>-3.9129595095234713</v>
      </c>
      <c r="O24" s="81">
        <f t="shared" si="3"/>
        <v>2125</v>
      </c>
      <c r="P24" s="110">
        <f t="shared" si="3"/>
        <v>6.4031822203980227</v>
      </c>
      <c r="Q24" s="81">
        <f t="shared" si="3"/>
        <v>-523</v>
      </c>
      <c r="R24" s="110">
        <f t="shared" si="3"/>
        <v>-1.9548197614117488</v>
      </c>
      <c r="S24" s="81">
        <f t="shared" si="3"/>
        <v>-16</v>
      </c>
      <c r="T24" s="110">
        <f t="shared" si="3"/>
        <v>-0.23685989778026295</v>
      </c>
      <c r="U24" s="81">
        <f t="shared" si="3"/>
        <v>95</v>
      </c>
    </row>
    <row r="25" spans="1:21" ht="15" customHeight="1" thickBot="1">
      <c r="A25" s="56"/>
      <c r="B25" s="359" t="s">
        <v>26</v>
      </c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60"/>
      <c r="U25" s="113"/>
    </row>
    <row r="26" spans="1:21" ht="14.5" customHeight="1" thickBot="1">
      <c r="A26" s="275">
        <v>2011</v>
      </c>
      <c r="B26" s="114">
        <f>'Tab. 1.25'!N9</f>
        <v>8040</v>
      </c>
      <c r="C26" s="115">
        <v>1006</v>
      </c>
      <c r="D26" s="116">
        <f>C26*100/$B26</f>
        <v>12.512437810945274</v>
      </c>
      <c r="E26" s="115">
        <v>1673</v>
      </c>
      <c r="F26" s="116">
        <f>E26*100/$B26</f>
        <v>20.808457711442784</v>
      </c>
      <c r="G26" s="114">
        <v>3107</v>
      </c>
      <c r="H26" s="116">
        <f>G26*100/$B26</f>
        <v>38.644278606965173</v>
      </c>
      <c r="I26" s="114">
        <v>1256</v>
      </c>
      <c r="J26" s="116">
        <f>I26*100/$B26</f>
        <v>15.621890547263682</v>
      </c>
      <c r="K26" s="114">
        <v>2636</v>
      </c>
      <c r="L26" s="116">
        <f>K26*100/$B26</f>
        <v>32.786069651741293</v>
      </c>
      <c r="M26" s="114">
        <v>1068</v>
      </c>
      <c r="N26" s="116">
        <f>M26*100/$B26</f>
        <v>13.283582089552239</v>
      </c>
      <c r="O26" s="114">
        <v>1568</v>
      </c>
      <c r="P26" s="116">
        <f>O26*100/$B26</f>
        <v>19.502487562189053</v>
      </c>
      <c r="Q26" s="114">
        <v>2636</v>
      </c>
      <c r="R26" s="116">
        <f>Q26*100/$B26</f>
        <v>32.786069651741293</v>
      </c>
      <c r="S26" s="114">
        <v>204</v>
      </c>
      <c r="T26" s="116">
        <f>S26*100/$B26</f>
        <v>2.5373134328358211</v>
      </c>
      <c r="U26" s="114">
        <v>887</v>
      </c>
    </row>
    <row r="27" spans="1:21" ht="14.5" customHeight="1" thickBot="1">
      <c r="A27" s="276">
        <v>2015</v>
      </c>
      <c r="B27" s="48">
        <f>'Tab. 1.22'!B14</f>
        <v>9287</v>
      </c>
      <c r="C27" s="48">
        <v>1458</v>
      </c>
      <c r="D27" s="74">
        <f>C27*100/$B27</f>
        <v>15.699364703348767</v>
      </c>
      <c r="E27" s="48">
        <v>2509</v>
      </c>
      <c r="F27" s="74">
        <f>E27*100/$B27</f>
        <v>27.016259287175622</v>
      </c>
      <c r="G27" s="48">
        <v>3428</v>
      </c>
      <c r="H27" s="74">
        <f>G27*100/$B27</f>
        <v>36.911812210616993</v>
      </c>
      <c r="I27" s="48">
        <v>1341</v>
      </c>
      <c r="J27" s="74">
        <f>I27*100/$B27</f>
        <v>14.439539140734359</v>
      </c>
      <c r="K27" s="48">
        <v>3158</v>
      </c>
      <c r="L27" s="74">
        <f>K27*100/$B27</f>
        <v>34.004522450737589</v>
      </c>
      <c r="M27" s="48">
        <v>1021</v>
      </c>
      <c r="N27" s="74">
        <f>M27*100/$B27</f>
        <v>10.993862388284699</v>
      </c>
      <c r="O27" s="48">
        <v>2137</v>
      </c>
      <c r="P27" s="74">
        <f>O27*100/$B27</f>
        <v>23.010660062452892</v>
      </c>
      <c r="Q27" s="48">
        <v>97</v>
      </c>
      <c r="R27" s="74">
        <f>Q27*100/$B27</f>
        <v>1.0444707655863035</v>
      </c>
      <c r="S27" s="48">
        <v>931</v>
      </c>
      <c r="T27" s="74">
        <f>S27*100/$B27</f>
        <v>10.024765801658232</v>
      </c>
      <c r="U27" s="48">
        <v>214</v>
      </c>
    </row>
    <row r="28" spans="1:21" ht="23.5" thickBot="1">
      <c r="A28" s="274" t="s">
        <v>345</v>
      </c>
      <c r="B28" s="81">
        <f t="shared" ref="B28:U28" si="4">B27-B26</f>
        <v>1247</v>
      </c>
      <c r="C28" s="81">
        <f t="shared" si="4"/>
        <v>452</v>
      </c>
      <c r="D28" s="110">
        <f t="shared" si="4"/>
        <v>3.186926892403493</v>
      </c>
      <c r="E28" s="81">
        <f t="shared" si="4"/>
        <v>836</v>
      </c>
      <c r="F28" s="110">
        <f t="shared" si="4"/>
        <v>6.2078015757328373</v>
      </c>
      <c r="G28" s="81">
        <f t="shared" si="4"/>
        <v>321</v>
      </c>
      <c r="H28" s="110">
        <f t="shared" si="4"/>
        <v>-1.7324663963481797</v>
      </c>
      <c r="I28" s="81">
        <f t="shared" si="4"/>
        <v>85</v>
      </c>
      <c r="J28" s="110">
        <f t="shared" si="4"/>
        <v>-1.1823514065293228</v>
      </c>
      <c r="K28" s="81">
        <f t="shared" si="4"/>
        <v>522</v>
      </c>
      <c r="L28" s="110">
        <f t="shared" si="4"/>
        <v>1.2184527989962959</v>
      </c>
      <c r="M28" s="81">
        <f t="shared" si="4"/>
        <v>-47</v>
      </c>
      <c r="N28" s="110">
        <f t="shared" si="4"/>
        <v>-2.2897197012675399</v>
      </c>
      <c r="O28" s="81">
        <f t="shared" si="4"/>
        <v>569</v>
      </c>
      <c r="P28" s="110">
        <f t="shared" si="4"/>
        <v>3.5081725002638393</v>
      </c>
      <c r="Q28" s="81">
        <f t="shared" si="4"/>
        <v>-2539</v>
      </c>
      <c r="R28" s="110">
        <f t="shared" si="4"/>
        <v>-31.741598886154989</v>
      </c>
      <c r="S28" s="81">
        <f t="shared" si="4"/>
        <v>727</v>
      </c>
      <c r="T28" s="110">
        <f t="shared" si="4"/>
        <v>7.4874523688224102</v>
      </c>
      <c r="U28" s="81">
        <f t="shared" si="4"/>
        <v>-673</v>
      </c>
    </row>
    <row r="29" spans="1:21" ht="15" customHeight="1" thickBot="1">
      <c r="A29" s="56"/>
      <c r="B29" s="359" t="s">
        <v>227</v>
      </c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60"/>
      <c r="U29" s="113"/>
    </row>
    <row r="30" spans="1:21" ht="14.5" customHeight="1" thickBot="1">
      <c r="A30" s="275">
        <v>2011</v>
      </c>
      <c r="B30" s="114">
        <f>'Tab. 1.25'!Q9</f>
        <v>14016</v>
      </c>
      <c r="C30" s="115">
        <v>1835</v>
      </c>
      <c r="D30" s="116">
        <f>C30*100/$B30</f>
        <v>13.092180365296803</v>
      </c>
      <c r="E30" s="115">
        <v>3007</v>
      </c>
      <c r="F30" s="116">
        <f>E30*100/$B30</f>
        <v>21.454052511415526</v>
      </c>
      <c r="G30" s="114">
        <v>5435</v>
      </c>
      <c r="H30" s="116">
        <f>G30*100/$B30</f>
        <v>38.777111872146122</v>
      </c>
      <c r="I30" s="114">
        <v>1631</v>
      </c>
      <c r="J30" s="116">
        <f>I30*100/$B30</f>
        <v>11.636700913242009</v>
      </c>
      <c r="K30" s="114">
        <v>4135</v>
      </c>
      <c r="L30" s="116">
        <f>K30*100/$B30</f>
        <v>29.501997716894977</v>
      </c>
      <c r="M30" s="114">
        <v>1520</v>
      </c>
      <c r="N30" s="116">
        <f>M30*100/$B30</f>
        <v>10.844748858447488</v>
      </c>
      <c r="O30" s="114">
        <v>2615</v>
      </c>
      <c r="P30" s="116">
        <f>O30*100/$B30</f>
        <v>18.657248858447488</v>
      </c>
      <c r="Q30" s="114">
        <v>195</v>
      </c>
      <c r="R30" s="116">
        <f>Q30*100/$B30</f>
        <v>1.3912671232876712</v>
      </c>
      <c r="S30" s="114">
        <v>1624</v>
      </c>
      <c r="T30" s="116">
        <f>S30*100/$B30</f>
        <v>11.58675799086758</v>
      </c>
      <c r="U30" s="114">
        <v>792</v>
      </c>
    </row>
    <row r="31" spans="1:21" ht="14.5" customHeight="1" thickBot="1">
      <c r="A31" s="276">
        <v>2015</v>
      </c>
      <c r="B31" s="48">
        <f>'Tab. 1.22'!B15</f>
        <v>16502</v>
      </c>
      <c r="C31" s="48">
        <v>2571</v>
      </c>
      <c r="D31" s="74">
        <f>C31*100/$B31</f>
        <v>15.579929705490244</v>
      </c>
      <c r="E31" s="48">
        <v>4342</v>
      </c>
      <c r="F31" s="74">
        <f>E31*100/$B31</f>
        <v>26.311962186401647</v>
      </c>
      <c r="G31" s="48">
        <v>6045</v>
      </c>
      <c r="H31" s="74">
        <f>G31*100/$B31</f>
        <v>36.631923403223851</v>
      </c>
      <c r="I31" s="48">
        <v>1823</v>
      </c>
      <c r="J31" s="74">
        <f>I31*100/$B31</f>
        <v>11.047145800509028</v>
      </c>
      <c r="K31" s="48">
        <v>5352</v>
      </c>
      <c r="L31" s="74">
        <f>K31*100/$B31</f>
        <v>32.432432432432435</v>
      </c>
      <c r="M31" s="48">
        <v>1686</v>
      </c>
      <c r="N31" s="74">
        <f>M31*100/$B31</f>
        <v>10.216943400799902</v>
      </c>
      <c r="O31" s="48">
        <v>3666</v>
      </c>
      <c r="P31" s="74">
        <f>O31*100/$B31</f>
        <v>22.215489031632529</v>
      </c>
      <c r="Q31" s="48">
        <v>128</v>
      </c>
      <c r="R31" s="74">
        <f>Q31*100/$B31</f>
        <v>0.77566355593261427</v>
      </c>
      <c r="S31" s="48">
        <v>1704</v>
      </c>
      <c r="T31" s="74">
        <f>S31*100/$B31</f>
        <v>10.326021088352928</v>
      </c>
      <c r="U31" s="48">
        <v>699</v>
      </c>
    </row>
    <row r="32" spans="1:21" ht="23.5" thickBot="1">
      <c r="A32" s="274" t="s">
        <v>345</v>
      </c>
      <c r="B32" s="81">
        <f t="shared" ref="B32:U32" si="5">B31-B30</f>
        <v>2486</v>
      </c>
      <c r="C32" s="81">
        <f t="shared" si="5"/>
        <v>736</v>
      </c>
      <c r="D32" s="110">
        <f t="shared" si="5"/>
        <v>2.4877493401934405</v>
      </c>
      <c r="E32" s="81">
        <f t="shared" si="5"/>
        <v>1335</v>
      </c>
      <c r="F32" s="110">
        <f t="shared" si="5"/>
        <v>4.8579096749861215</v>
      </c>
      <c r="G32" s="81">
        <f t="shared" si="5"/>
        <v>610</v>
      </c>
      <c r="H32" s="110">
        <f t="shared" si="5"/>
        <v>-2.1451884689222709</v>
      </c>
      <c r="I32" s="81">
        <f t="shared" si="5"/>
        <v>192</v>
      </c>
      <c r="J32" s="110">
        <f t="shared" si="5"/>
        <v>-0.589555112732981</v>
      </c>
      <c r="K32" s="81">
        <f t="shared" si="5"/>
        <v>1217</v>
      </c>
      <c r="L32" s="110">
        <f t="shared" si="5"/>
        <v>2.9304347155374586</v>
      </c>
      <c r="M32" s="81">
        <f t="shared" si="5"/>
        <v>166</v>
      </c>
      <c r="N32" s="110">
        <f t="shared" si="5"/>
        <v>-0.627805457647586</v>
      </c>
      <c r="O32" s="81">
        <f t="shared" si="5"/>
        <v>1051</v>
      </c>
      <c r="P32" s="110">
        <f t="shared" si="5"/>
        <v>3.558240173185041</v>
      </c>
      <c r="Q32" s="81">
        <f t="shared" si="5"/>
        <v>-67</v>
      </c>
      <c r="R32" s="110">
        <f t="shared" si="5"/>
        <v>-0.61560356735505695</v>
      </c>
      <c r="S32" s="81">
        <f t="shared" si="5"/>
        <v>80</v>
      </c>
      <c r="T32" s="110">
        <f t="shared" si="5"/>
        <v>-1.2607369025146529</v>
      </c>
      <c r="U32" s="81">
        <f t="shared" si="5"/>
        <v>-93</v>
      </c>
    </row>
    <row r="33" spans="1:21" ht="15" customHeight="1" thickBot="1">
      <c r="A33" s="56"/>
      <c r="B33" s="359" t="s">
        <v>27</v>
      </c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60"/>
      <c r="U33" s="113"/>
    </row>
    <row r="34" spans="1:21" ht="14.5" customHeight="1" thickBot="1">
      <c r="A34" s="275">
        <v>2011</v>
      </c>
      <c r="B34" s="114">
        <f>'Tab. 1.25'!T9</f>
        <v>4855</v>
      </c>
      <c r="C34" s="115">
        <v>589</v>
      </c>
      <c r="D34" s="116">
        <f>C34*100/$B34</f>
        <v>12.131822863027807</v>
      </c>
      <c r="E34" s="115">
        <v>991</v>
      </c>
      <c r="F34" s="116">
        <f>E34*100/$B34</f>
        <v>20.411946446961895</v>
      </c>
      <c r="G34" s="114">
        <v>2107</v>
      </c>
      <c r="H34" s="116">
        <f>G34*100/$B34</f>
        <v>43.398558187435633</v>
      </c>
      <c r="I34" s="114">
        <v>733</v>
      </c>
      <c r="J34" s="116">
        <f>I34*100/$B34</f>
        <v>15.097837281153451</v>
      </c>
      <c r="K34" s="114">
        <v>1460</v>
      </c>
      <c r="L34" s="116">
        <f>K34*100/$B34</f>
        <v>30.07209062821833</v>
      </c>
      <c r="M34" s="114">
        <v>666</v>
      </c>
      <c r="N34" s="116">
        <f>M34*100/$B34</f>
        <v>13.717816683831101</v>
      </c>
      <c r="O34" s="114">
        <v>794</v>
      </c>
      <c r="P34" s="116">
        <f>O34*100/$B34</f>
        <v>16.354273944387231</v>
      </c>
      <c r="Q34" s="114">
        <v>124</v>
      </c>
      <c r="R34" s="116">
        <f>Q34*100/$B34</f>
        <v>2.5540679711637488</v>
      </c>
      <c r="S34" s="114">
        <v>497</v>
      </c>
      <c r="T34" s="116">
        <f>S34*100/$B34</f>
        <v>10.236869207003089</v>
      </c>
      <c r="U34" s="114">
        <v>78</v>
      </c>
    </row>
    <row r="35" spans="1:21" ht="14.5" customHeight="1" thickBot="1">
      <c r="A35" s="276">
        <v>2015</v>
      </c>
      <c r="B35" s="48">
        <f>'Tab. 1.22'!B16</f>
        <v>5611</v>
      </c>
      <c r="C35" s="48">
        <v>867</v>
      </c>
      <c r="D35" s="74">
        <f>C35*100/$B35</f>
        <v>15.451791124576724</v>
      </c>
      <c r="E35" s="48">
        <v>1501</v>
      </c>
      <c r="F35" s="74">
        <f>E35*100/$B35</f>
        <v>26.751024772767778</v>
      </c>
      <c r="G35" s="48">
        <v>2232</v>
      </c>
      <c r="H35" s="74">
        <f>G35*100/$B35</f>
        <v>39.77900552486188</v>
      </c>
      <c r="I35" s="48">
        <v>786</v>
      </c>
      <c r="J35" s="74">
        <f>I35*100/$B35</f>
        <v>14.008198182142221</v>
      </c>
      <c r="K35" s="48">
        <v>1766</v>
      </c>
      <c r="L35" s="74">
        <f>K35*100/$B35</f>
        <v>31.473890572090536</v>
      </c>
      <c r="M35" s="48">
        <v>657</v>
      </c>
      <c r="N35" s="74">
        <f>M35*100/$B35</f>
        <v>11.709142755302086</v>
      </c>
      <c r="O35" s="48">
        <v>1109</v>
      </c>
      <c r="P35" s="74">
        <f>O35*100/$B35</f>
        <v>19.76474781678845</v>
      </c>
      <c r="Q35" s="48">
        <v>97</v>
      </c>
      <c r="R35" s="74">
        <f>Q35*100/$B35</f>
        <v>1.7287471039030475</v>
      </c>
      <c r="S35" s="48">
        <v>547</v>
      </c>
      <c r="T35" s="74">
        <f>S35*100/$B35</f>
        <v>9.748707895205845</v>
      </c>
      <c r="U35" s="48">
        <v>102</v>
      </c>
    </row>
    <row r="36" spans="1:21" ht="23.5" thickBot="1">
      <c r="A36" s="274" t="s">
        <v>345</v>
      </c>
      <c r="B36" s="81">
        <f t="shared" ref="B36:U36" si="6">B35-B34</f>
        <v>756</v>
      </c>
      <c r="C36" s="81">
        <f t="shared" si="6"/>
        <v>278</v>
      </c>
      <c r="D36" s="110">
        <f t="shared" si="6"/>
        <v>3.319968261548917</v>
      </c>
      <c r="E36" s="81">
        <f t="shared" si="6"/>
        <v>510</v>
      </c>
      <c r="F36" s="110">
        <f t="shared" si="6"/>
        <v>6.3390783258058825</v>
      </c>
      <c r="G36" s="81">
        <f t="shared" si="6"/>
        <v>125</v>
      </c>
      <c r="H36" s="110">
        <f t="shared" si="6"/>
        <v>-3.6195526625737529</v>
      </c>
      <c r="I36" s="81">
        <f t="shared" si="6"/>
        <v>53</v>
      </c>
      <c r="J36" s="110">
        <f t="shared" si="6"/>
        <v>-1.0896390990112295</v>
      </c>
      <c r="K36" s="81">
        <f t="shared" si="6"/>
        <v>306</v>
      </c>
      <c r="L36" s="110">
        <f t="shared" si="6"/>
        <v>1.4017999438722057</v>
      </c>
      <c r="M36" s="81">
        <f t="shared" si="6"/>
        <v>-9</v>
      </c>
      <c r="N36" s="110">
        <f t="shared" si="6"/>
        <v>-2.0086739285290154</v>
      </c>
      <c r="O36" s="81">
        <f t="shared" si="6"/>
        <v>315</v>
      </c>
      <c r="P36" s="110">
        <f t="shared" si="6"/>
        <v>3.4104738724012194</v>
      </c>
      <c r="Q36" s="81">
        <f t="shared" si="6"/>
        <v>-27</v>
      </c>
      <c r="R36" s="110">
        <f t="shared" si="6"/>
        <v>-0.82532086726070131</v>
      </c>
      <c r="S36" s="81">
        <f t="shared" si="6"/>
        <v>50</v>
      </c>
      <c r="T36" s="110">
        <f t="shared" si="6"/>
        <v>-0.48816131179724387</v>
      </c>
      <c r="U36" s="81">
        <f t="shared" si="6"/>
        <v>24</v>
      </c>
    </row>
    <row r="37" spans="1:21" ht="20" customHeight="1">
      <c r="A37" s="357" t="s">
        <v>305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</row>
  </sheetData>
  <mergeCells count="23">
    <mergeCell ref="A37:U37"/>
    <mergeCell ref="U5:U7"/>
    <mergeCell ref="C6:D7"/>
    <mergeCell ref="S6:T7"/>
    <mergeCell ref="Q6:R7"/>
    <mergeCell ref="A5:A7"/>
    <mergeCell ref="B5:B7"/>
    <mergeCell ref="C5:T5"/>
    <mergeCell ref="O7:P7"/>
    <mergeCell ref="M7:N7"/>
    <mergeCell ref="M6:P6"/>
    <mergeCell ref="K6:L7"/>
    <mergeCell ref="I6:J7"/>
    <mergeCell ref="G6:H7"/>
    <mergeCell ref="E6:F7"/>
    <mergeCell ref="B33:T33"/>
    <mergeCell ref="B8:C8"/>
    <mergeCell ref="B17:T17"/>
    <mergeCell ref="B21:T21"/>
    <mergeCell ref="B25:T25"/>
    <mergeCell ref="B29:T29"/>
    <mergeCell ref="B9:T9"/>
    <mergeCell ref="B13:T13"/>
  </mergeCells>
  <hyperlinks>
    <hyperlink ref="A1" location="Inhalt!A1" display="Zurück zum Inhalt"/>
  </hyperlinks>
  <pageMargins left="0.7" right="0.7" top="0.75" bottom="0.75" header="0.3" footer="0.3"/>
  <pageSetup paperSize="9" orientation="portrait" horizontalDpi="4294967293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27" sqref="B27"/>
    </sheetView>
  </sheetViews>
  <sheetFormatPr baseColWidth="10" defaultColWidth="10.81640625" defaultRowHeight="14"/>
  <cols>
    <col min="1" max="1" width="23.81640625" style="1" customWidth="1"/>
    <col min="2" max="2" width="10.81640625" style="1"/>
    <col min="3" max="5" width="11.7265625" style="1" bestFit="1" customWidth="1"/>
    <col min="6" max="6" width="12.54296875" style="1" customWidth="1"/>
    <col min="7" max="8" width="11.7265625" style="1" bestFit="1" customWidth="1"/>
    <col min="9" max="9" width="12.54296875" style="1" customWidth="1"/>
    <col min="10" max="11" width="11.7265625" style="1" bestFit="1" customWidth="1"/>
    <col min="12" max="12" width="12.81640625" style="1" customWidth="1"/>
    <col min="13" max="16384" width="10.81640625" style="1"/>
  </cols>
  <sheetData>
    <row r="1" spans="1:12" s="40" customFormat="1" ht="20.149999999999999" customHeight="1">
      <c r="A1" s="35" t="s">
        <v>0</v>
      </c>
    </row>
    <row r="2" spans="1:12" s="127" customFormat="1" ht="14.5" customHeight="1">
      <c r="A2" s="126"/>
    </row>
    <row r="3" spans="1:12" s="125" customFormat="1" ht="14.5" customHeight="1">
      <c r="A3" s="54" t="s">
        <v>327</v>
      </c>
    </row>
    <row r="4" spans="1:12" s="127" customFormat="1" ht="14.5" customHeight="1"/>
    <row r="5" spans="1:12" s="64" customFormat="1" ht="14.5" customHeight="1">
      <c r="A5" s="381" t="s">
        <v>28</v>
      </c>
      <c r="B5" s="381" t="s">
        <v>148</v>
      </c>
      <c r="C5" s="454" t="s">
        <v>142</v>
      </c>
      <c r="D5" s="455"/>
      <c r="E5" s="455"/>
      <c r="F5" s="455"/>
      <c r="G5" s="455"/>
      <c r="H5" s="455"/>
      <c r="I5" s="455"/>
      <c r="J5" s="455"/>
      <c r="K5" s="455"/>
      <c r="L5" s="455"/>
    </row>
    <row r="6" spans="1:12" s="64" customFormat="1" ht="35.15" customHeight="1">
      <c r="A6" s="382"/>
      <c r="B6" s="383"/>
      <c r="C6" s="96" t="s">
        <v>143</v>
      </c>
      <c r="D6" s="96" t="s">
        <v>82</v>
      </c>
      <c r="E6" s="96" t="s">
        <v>83</v>
      </c>
      <c r="F6" s="96" t="s">
        <v>141</v>
      </c>
      <c r="G6" s="96" t="s">
        <v>85</v>
      </c>
      <c r="H6" s="96" t="s">
        <v>86</v>
      </c>
      <c r="I6" s="96" t="s">
        <v>87</v>
      </c>
      <c r="J6" s="96" t="s">
        <v>88</v>
      </c>
      <c r="K6" s="96" t="s">
        <v>89</v>
      </c>
      <c r="L6" s="96" t="s">
        <v>63</v>
      </c>
    </row>
    <row r="7" spans="1:12" s="64" customFormat="1" ht="14.5" customHeight="1" thickBot="1">
      <c r="A7" s="117"/>
      <c r="B7" s="378" t="s">
        <v>5</v>
      </c>
      <c r="C7" s="378"/>
      <c r="D7" s="378"/>
      <c r="E7" s="378"/>
      <c r="F7" s="378"/>
      <c r="G7" s="378"/>
      <c r="H7" s="378"/>
      <c r="I7" s="378"/>
      <c r="J7" s="378"/>
      <c r="K7" s="378"/>
      <c r="L7" s="379"/>
    </row>
    <row r="8" spans="1:12" s="64" customFormat="1" ht="14.5" customHeight="1" thickBot="1">
      <c r="A8" s="102" t="s">
        <v>2</v>
      </c>
      <c r="B8" s="13">
        <f>SUM(B9:B15)</f>
        <v>172659</v>
      </c>
      <c r="C8" s="13">
        <f>SUM(C9:C15)</f>
        <v>15045</v>
      </c>
      <c r="D8" s="13">
        <f>SUM(D9:D15)</f>
        <v>15466</v>
      </c>
      <c r="E8" s="13">
        <f>SUM(E9:E15)</f>
        <v>14204</v>
      </c>
      <c r="F8" s="13">
        <f t="shared" ref="F8:L8" si="0">SUM(F9:F15)</f>
        <v>18505</v>
      </c>
      <c r="G8" s="13">
        <f t="shared" si="0"/>
        <v>15743</v>
      </c>
      <c r="H8" s="13">
        <f t="shared" si="0"/>
        <v>17093</v>
      </c>
      <c r="I8" s="13">
        <f t="shared" si="0"/>
        <v>24735</v>
      </c>
      <c r="J8" s="13">
        <f t="shared" si="0"/>
        <v>17721</v>
      </c>
      <c r="K8" s="13">
        <f t="shared" si="0"/>
        <v>19940</v>
      </c>
      <c r="L8" s="13">
        <f t="shared" si="0"/>
        <v>14207</v>
      </c>
    </row>
    <row r="9" spans="1:12" s="64" customFormat="1" ht="14.5" customHeight="1" thickBot="1">
      <c r="A9" s="70" t="s">
        <v>3</v>
      </c>
      <c r="B9" s="11">
        <f>SUM(C9:L9)</f>
        <v>59563</v>
      </c>
      <c r="C9" s="11">
        <v>5061</v>
      </c>
      <c r="D9" s="11">
        <v>4620</v>
      </c>
      <c r="E9" s="11">
        <v>4555</v>
      </c>
      <c r="F9" s="11">
        <v>6164</v>
      </c>
      <c r="G9" s="11">
        <v>5396</v>
      </c>
      <c r="H9" s="11">
        <v>6270</v>
      </c>
      <c r="I9" s="11">
        <v>8606</v>
      </c>
      <c r="J9" s="11">
        <v>6474</v>
      </c>
      <c r="K9" s="11">
        <v>6933</v>
      </c>
      <c r="L9" s="11">
        <v>5484</v>
      </c>
    </row>
    <row r="10" spans="1:12" s="64" customFormat="1" ht="14.5" customHeight="1">
      <c r="A10" s="43" t="s">
        <v>39</v>
      </c>
      <c r="B10" s="12">
        <f t="shared" ref="B10:B15" si="1">SUM(C10:L10)</f>
        <v>27014</v>
      </c>
      <c r="C10" s="13">
        <v>1875</v>
      </c>
      <c r="D10" s="13">
        <v>2376</v>
      </c>
      <c r="E10" s="13">
        <v>1950</v>
      </c>
      <c r="F10" s="13">
        <v>2723</v>
      </c>
      <c r="G10" s="13">
        <v>2227</v>
      </c>
      <c r="H10" s="13">
        <v>2710</v>
      </c>
      <c r="I10" s="13">
        <v>4499</v>
      </c>
      <c r="J10" s="13">
        <v>2970</v>
      </c>
      <c r="K10" s="13">
        <v>3550</v>
      </c>
      <c r="L10" s="13">
        <v>2134</v>
      </c>
    </row>
    <row r="11" spans="1:12" s="64" customFormat="1" ht="14.5" customHeight="1">
      <c r="A11" s="44" t="s">
        <v>225</v>
      </c>
      <c r="B11" s="10">
        <f t="shared" si="1"/>
        <v>29609</v>
      </c>
      <c r="C11" s="11">
        <v>1777</v>
      </c>
      <c r="D11" s="11">
        <v>1994</v>
      </c>
      <c r="E11" s="11">
        <v>1703</v>
      </c>
      <c r="F11" s="11">
        <v>2043</v>
      </c>
      <c r="G11" s="11">
        <v>1787</v>
      </c>
      <c r="H11" s="11">
        <v>2577</v>
      </c>
      <c r="I11" s="11">
        <v>4997</v>
      </c>
      <c r="J11" s="11">
        <v>4301</v>
      </c>
      <c r="K11" s="11">
        <v>5820</v>
      </c>
      <c r="L11" s="11">
        <v>2610</v>
      </c>
    </row>
    <row r="12" spans="1:12" s="64" customFormat="1" ht="14.5" customHeight="1">
      <c r="A12" s="43" t="s">
        <v>26</v>
      </c>
      <c r="B12" s="12">
        <f t="shared" si="1"/>
        <v>9287</v>
      </c>
      <c r="C12" s="13">
        <v>783</v>
      </c>
      <c r="D12" s="13">
        <v>938</v>
      </c>
      <c r="E12" s="13">
        <v>923</v>
      </c>
      <c r="F12" s="13">
        <v>1194</v>
      </c>
      <c r="G12" s="13">
        <v>1025</v>
      </c>
      <c r="H12" s="13">
        <v>900</v>
      </c>
      <c r="I12" s="13">
        <v>1317</v>
      </c>
      <c r="J12" s="13">
        <v>784</v>
      </c>
      <c r="K12" s="13">
        <v>792</v>
      </c>
      <c r="L12" s="13">
        <v>631</v>
      </c>
    </row>
    <row r="13" spans="1:12" s="64" customFormat="1" ht="14.5" customHeight="1" thickBot="1">
      <c r="A13" s="44" t="s">
        <v>227</v>
      </c>
      <c r="B13" s="10">
        <f t="shared" si="1"/>
        <v>16502</v>
      </c>
      <c r="C13" s="11">
        <v>1843</v>
      </c>
      <c r="D13" s="11">
        <v>1545</v>
      </c>
      <c r="E13" s="11">
        <v>1572</v>
      </c>
      <c r="F13" s="11">
        <v>2476</v>
      </c>
      <c r="G13" s="11">
        <v>2018</v>
      </c>
      <c r="H13" s="11">
        <v>1742</v>
      </c>
      <c r="I13" s="11">
        <v>1960</v>
      </c>
      <c r="J13" s="11">
        <v>1166</v>
      </c>
      <c r="K13" s="11">
        <v>870</v>
      </c>
      <c r="L13" s="11">
        <v>1310</v>
      </c>
    </row>
    <row r="14" spans="1:12" s="64" customFormat="1" ht="14.5" customHeight="1" thickBot="1">
      <c r="A14" s="71" t="s">
        <v>27</v>
      </c>
      <c r="B14" s="12">
        <f t="shared" si="1"/>
        <v>5611</v>
      </c>
      <c r="C14" s="13">
        <v>479</v>
      </c>
      <c r="D14" s="13">
        <v>446</v>
      </c>
      <c r="E14" s="13">
        <v>511</v>
      </c>
      <c r="F14" s="13">
        <v>671</v>
      </c>
      <c r="G14" s="13">
        <v>659</v>
      </c>
      <c r="H14" s="13">
        <v>615</v>
      </c>
      <c r="I14" s="13">
        <v>763</v>
      </c>
      <c r="J14" s="13">
        <v>528</v>
      </c>
      <c r="K14" s="13">
        <v>604</v>
      </c>
      <c r="L14" s="13">
        <v>335</v>
      </c>
    </row>
    <row r="15" spans="1:12" s="64" customFormat="1" ht="14.5" customHeight="1" thickBot="1">
      <c r="A15" s="70" t="s">
        <v>4</v>
      </c>
      <c r="B15" s="10">
        <f t="shared" si="1"/>
        <v>25073</v>
      </c>
      <c r="C15" s="11">
        <v>3227</v>
      </c>
      <c r="D15" s="11">
        <v>3547</v>
      </c>
      <c r="E15" s="11">
        <v>2990</v>
      </c>
      <c r="F15" s="11">
        <v>3234</v>
      </c>
      <c r="G15" s="11">
        <v>2631</v>
      </c>
      <c r="H15" s="11">
        <v>2279</v>
      </c>
      <c r="I15" s="11">
        <v>2593</v>
      </c>
      <c r="J15" s="11">
        <v>1498</v>
      </c>
      <c r="K15" s="11">
        <v>1371</v>
      </c>
      <c r="L15" s="11">
        <v>1703</v>
      </c>
    </row>
    <row r="16" spans="1:12" ht="15.65" customHeight="1" thickBot="1">
      <c r="A16" s="118"/>
      <c r="B16" s="378" t="s">
        <v>154</v>
      </c>
      <c r="C16" s="378"/>
      <c r="D16" s="378"/>
      <c r="E16" s="378"/>
      <c r="F16" s="378"/>
      <c r="G16" s="378"/>
      <c r="H16" s="378"/>
      <c r="I16" s="378"/>
      <c r="J16" s="378"/>
      <c r="K16" s="378"/>
      <c r="L16" s="378"/>
    </row>
    <row r="17" spans="1:12" s="64" customFormat="1" ht="14.5" customHeight="1" thickBot="1">
      <c r="A17" s="102" t="s">
        <v>2</v>
      </c>
      <c r="B17" s="18">
        <f>B8*100/$B8</f>
        <v>100</v>
      </c>
      <c r="C17" s="62">
        <f t="shared" ref="C17:L17" si="2">C8*100/$B8</f>
        <v>8.7137073653849502</v>
      </c>
      <c r="D17" s="62">
        <f t="shared" si="2"/>
        <v>8.9575405857789061</v>
      </c>
      <c r="E17" s="62">
        <f t="shared" si="2"/>
        <v>8.2266201008925108</v>
      </c>
      <c r="F17" s="62">
        <f t="shared" si="2"/>
        <v>10.717657347720072</v>
      </c>
      <c r="G17" s="62">
        <f t="shared" si="2"/>
        <v>9.1179724196248095</v>
      </c>
      <c r="H17" s="62">
        <f t="shared" si="2"/>
        <v>9.899860418512791</v>
      </c>
      <c r="I17" s="62">
        <f t="shared" si="2"/>
        <v>14.325925668514239</v>
      </c>
      <c r="J17" s="62">
        <f t="shared" si="2"/>
        <v>10.26358313206957</v>
      </c>
      <c r="K17" s="62">
        <f t="shared" si="2"/>
        <v>11.548775331723224</v>
      </c>
      <c r="L17" s="62">
        <f t="shared" si="2"/>
        <v>8.2283576297789285</v>
      </c>
    </row>
    <row r="18" spans="1:12" s="64" customFormat="1" ht="14.5" customHeight="1" thickBot="1">
      <c r="A18" s="70" t="s">
        <v>3</v>
      </c>
      <c r="B18" s="20">
        <f>B9*100/$B9</f>
        <v>100</v>
      </c>
      <c r="C18" s="63">
        <f t="shared" ref="C18:L18" si="3">C9*100/$B9</f>
        <v>8.4968856504877195</v>
      </c>
      <c r="D18" s="63">
        <f t="shared" si="3"/>
        <v>7.7564931249265481</v>
      </c>
      <c r="E18" s="63">
        <f>E9*100/$B9</f>
        <v>7.6473649749005252</v>
      </c>
      <c r="F18" s="63">
        <f t="shared" si="3"/>
        <v>10.348706411698538</v>
      </c>
      <c r="G18" s="63">
        <f t="shared" si="3"/>
        <v>9.0593153467756835</v>
      </c>
      <c r="H18" s="63">
        <f t="shared" si="3"/>
        <v>10.526669240971744</v>
      </c>
      <c r="I18" s="63">
        <f t="shared" si="3"/>
        <v>14.448567063445427</v>
      </c>
      <c r="J18" s="63">
        <f t="shared" si="3"/>
        <v>10.869163742591878</v>
      </c>
      <c r="K18" s="63">
        <f t="shared" si="3"/>
        <v>11.639776371237177</v>
      </c>
      <c r="L18" s="63">
        <f t="shared" si="3"/>
        <v>9.2070580729647595</v>
      </c>
    </row>
    <row r="19" spans="1:12" s="64" customFormat="1" ht="14.5" customHeight="1">
      <c r="A19" s="43" t="s">
        <v>39</v>
      </c>
      <c r="B19" s="18">
        <f t="shared" ref="B19:L19" si="4">B10*100/$B10</f>
        <v>100</v>
      </c>
      <c r="C19" s="62">
        <f t="shared" si="4"/>
        <v>6.940845487524987</v>
      </c>
      <c r="D19" s="62">
        <f t="shared" si="4"/>
        <v>8.7954394017916631</v>
      </c>
      <c r="E19" s="62">
        <f t="shared" si="4"/>
        <v>7.2184793070259863</v>
      </c>
      <c r="F19" s="62">
        <f t="shared" si="4"/>
        <v>10.079958540016287</v>
      </c>
      <c r="G19" s="62">
        <f t="shared" si="4"/>
        <v>8.2438735470496773</v>
      </c>
      <c r="H19" s="62">
        <f t="shared" si="4"/>
        <v>10.031835344636114</v>
      </c>
      <c r="I19" s="62">
        <f t="shared" si="4"/>
        <v>16.654327385799956</v>
      </c>
      <c r="J19" s="62">
        <f t="shared" si="4"/>
        <v>10.99429925223958</v>
      </c>
      <c r="K19" s="62">
        <f t="shared" si="4"/>
        <v>13.141334123047308</v>
      </c>
      <c r="L19" s="62">
        <f t="shared" si="4"/>
        <v>7.899607610868439</v>
      </c>
    </row>
    <row r="20" spans="1:12" s="64" customFormat="1" ht="14.5" customHeight="1">
      <c r="A20" s="44" t="s">
        <v>225</v>
      </c>
      <c r="B20" s="20">
        <f t="shared" ref="B20:L20" si="5">B11*100/$B11</f>
        <v>100</v>
      </c>
      <c r="C20" s="63">
        <f t="shared" si="5"/>
        <v>6.0015535816812458</v>
      </c>
      <c r="D20" s="63">
        <f t="shared" si="5"/>
        <v>6.7344388530514374</v>
      </c>
      <c r="E20" s="63">
        <f t="shared" si="5"/>
        <v>5.7516295720895672</v>
      </c>
      <c r="F20" s="63">
        <f t="shared" si="5"/>
        <v>6.8999290756188998</v>
      </c>
      <c r="G20" s="63">
        <f t="shared" si="5"/>
        <v>6.0353270964909322</v>
      </c>
      <c r="H20" s="63">
        <f t="shared" si="5"/>
        <v>8.7034347664561444</v>
      </c>
      <c r="I20" s="63">
        <f t="shared" si="5"/>
        <v>16.876625350400214</v>
      </c>
      <c r="J20" s="63">
        <f t="shared" si="5"/>
        <v>14.525988719646053</v>
      </c>
      <c r="K20" s="63">
        <f t="shared" si="5"/>
        <v>19.656185619237394</v>
      </c>
      <c r="L20" s="63">
        <f t="shared" si="5"/>
        <v>8.8148873653281097</v>
      </c>
    </row>
    <row r="21" spans="1:12" s="64" customFormat="1" ht="14.5" customHeight="1">
      <c r="A21" s="43" t="s">
        <v>26</v>
      </c>
      <c r="B21" s="18">
        <f t="shared" ref="B21:L21" si="6">B12*100/$B12</f>
        <v>100</v>
      </c>
      <c r="C21" s="62">
        <f t="shared" si="6"/>
        <v>8.4311403036502632</v>
      </c>
      <c r="D21" s="62">
        <f t="shared" si="6"/>
        <v>10.100139980618069</v>
      </c>
      <c r="E21" s="62">
        <f t="shared" si="6"/>
        <v>9.9386238828469899</v>
      </c>
      <c r="F21" s="62">
        <f t="shared" si="6"/>
        <v>12.856681382577797</v>
      </c>
      <c r="G21" s="62">
        <f t="shared" si="6"/>
        <v>11.03693334769032</v>
      </c>
      <c r="H21" s="62">
        <f t="shared" si="6"/>
        <v>9.6909658662646709</v>
      </c>
      <c r="I21" s="62">
        <f t="shared" si="6"/>
        <v>14.181113384300636</v>
      </c>
      <c r="J21" s="62">
        <f t="shared" si="6"/>
        <v>8.4419080435016696</v>
      </c>
      <c r="K21" s="62">
        <f t="shared" si="6"/>
        <v>8.5280499623129113</v>
      </c>
      <c r="L21" s="62">
        <f t="shared" si="6"/>
        <v>6.7944438462366747</v>
      </c>
    </row>
    <row r="22" spans="1:12" s="64" customFormat="1" ht="14.5" customHeight="1" thickBot="1">
      <c r="A22" s="44" t="s">
        <v>227</v>
      </c>
      <c r="B22" s="20">
        <f t="shared" ref="B22:L22" si="7">B13*100/$B13</f>
        <v>100</v>
      </c>
      <c r="C22" s="63">
        <f t="shared" si="7"/>
        <v>11.168343231123501</v>
      </c>
      <c r="D22" s="63">
        <f t="shared" si="7"/>
        <v>9.3625015149678834</v>
      </c>
      <c r="E22" s="63">
        <f t="shared" si="7"/>
        <v>9.5261180462974178</v>
      </c>
      <c r="F22" s="63">
        <f t="shared" si="7"/>
        <v>15.004241910071507</v>
      </c>
      <c r="G22" s="63">
        <f t="shared" si="7"/>
        <v>12.228820749000121</v>
      </c>
      <c r="H22" s="63">
        <f t="shared" si="7"/>
        <v>10.556296206520422</v>
      </c>
      <c r="I22" s="63">
        <f t="shared" si="7"/>
        <v>11.877348200218155</v>
      </c>
      <c r="J22" s="63">
        <f t="shared" si="7"/>
        <v>7.0658102048236575</v>
      </c>
      <c r="K22" s="63">
        <f t="shared" si="7"/>
        <v>5.2720882317294873</v>
      </c>
      <c r="L22" s="63">
        <f t="shared" si="7"/>
        <v>7.938431705247849</v>
      </c>
    </row>
    <row r="23" spans="1:12" s="64" customFormat="1" ht="14.5" customHeight="1" thickBot="1">
      <c r="A23" s="71" t="s">
        <v>27</v>
      </c>
      <c r="B23" s="18">
        <f t="shared" ref="B23:L23" si="8">B14*100/$B14</f>
        <v>100</v>
      </c>
      <c r="C23" s="62">
        <f t="shared" si="8"/>
        <v>8.5368027089645331</v>
      </c>
      <c r="D23" s="62">
        <f t="shared" si="8"/>
        <v>7.9486722509356618</v>
      </c>
      <c r="E23" s="62">
        <f t="shared" si="8"/>
        <v>9.1071110319016224</v>
      </c>
      <c r="F23" s="62">
        <f t="shared" si="8"/>
        <v>11.958652646587062</v>
      </c>
      <c r="G23" s="62">
        <f t="shared" si="8"/>
        <v>11.744787025485653</v>
      </c>
      <c r="H23" s="62">
        <f t="shared" si="8"/>
        <v>10.960613081447157</v>
      </c>
      <c r="I23" s="62">
        <f t="shared" si="8"/>
        <v>13.59828907503119</v>
      </c>
      <c r="J23" s="62">
        <f t="shared" si="8"/>
        <v>9.41008732846195</v>
      </c>
      <c r="K23" s="62">
        <f t="shared" si="8"/>
        <v>10.764569595437534</v>
      </c>
      <c r="L23" s="62">
        <f t="shared" si="8"/>
        <v>5.9704152557476382</v>
      </c>
    </row>
    <row r="24" spans="1:12" s="64" customFormat="1" ht="14.5" customHeight="1" thickBot="1">
      <c r="A24" s="70" t="s">
        <v>4</v>
      </c>
      <c r="B24" s="20">
        <f t="shared" ref="B24:L24" si="9">B15*100/$B15</f>
        <v>100</v>
      </c>
      <c r="C24" s="63">
        <f t="shared" si="9"/>
        <v>12.870418378335261</v>
      </c>
      <c r="D24" s="63">
        <f t="shared" si="9"/>
        <v>14.146691660351772</v>
      </c>
      <c r="E24" s="63">
        <f t="shared" si="9"/>
        <v>11.925178478841781</v>
      </c>
      <c r="F24" s="63">
        <f t="shared" si="9"/>
        <v>12.898336856379371</v>
      </c>
      <c r="G24" s="63">
        <f t="shared" si="9"/>
        <v>10.493359390579508</v>
      </c>
      <c r="H24" s="63">
        <f t="shared" si="9"/>
        <v>9.089458780361344</v>
      </c>
      <c r="I24" s="63">
        <f t="shared" si="9"/>
        <v>10.341801938340048</v>
      </c>
      <c r="J24" s="63">
        <f t="shared" si="9"/>
        <v>5.9745543014397962</v>
      </c>
      <c r="K24" s="63">
        <f t="shared" si="9"/>
        <v>5.4680333426394929</v>
      </c>
      <c r="L24" s="63">
        <f t="shared" si="9"/>
        <v>6.7921668727316238</v>
      </c>
    </row>
    <row r="25" spans="1:12" ht="20" customHeight="1">
      <c r="A25" s="456" t="s">
        <v>311</v>
      </c>
      <c r="B25" s="456"/>
      <c r="C25" s="456"/>
      <c r="D25" s="456"/>
      <c r="E25" s="456"/>
      <c r="F25" s="456"/>
      <c r="G25" s="456"/>
      <c r="H25" s="456"/>
      <c r="I25" s="456"/>
      <c r="J25" s="456"/>
      <c r="K25" s="456"/>
      <c r="L25" s="456"/>
    </row>
    <row r="26" spans="1:12" s="266" customFormat="1" ht="25" customHeight="1">
      <c r="A26" s="453" t="s">
        <v>251</v>
      </c>
      <c r="B26" s="453"/>
      <c r="C26" s="453"/>
      <c r="D26" s="453"/>
      <c r="E26" s="453"/>
      <c r="F26" s="453"/>
      <c r="G26" s="453"/>
      <c r="H26" s="453"/>
      <c r="I26" s="453"/>
      <c r="J26" s="453"/>
      <c r="K26" s="453"/>
      <c r="L26" s="453"/>
    </row>
  </sheetData>
  <mergeCells count="7">
    <mergeCell ref="A26:L26"/>
    <mergeCell ref="A5:A6"/>
    <mergeCell ref="B5:B6"/>
    <mergeCell ref="C5:L5"/>
    <mergeCell ref="B16:L16"/>
    <mergeCell ref="B7:L7"/>
    <mergeCell ref="A25:L25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Y20" sqref="Y20"/>
    </sheetView>
  </sheetViews>
  <sheetFormatPr baseColWidth="10" defaultColWidth="10.81640625" defaultRowHeight="14"/>
  <cols>
    <col min="1" max="1" width="23.81640625" style="1" customWidth="1"/>
    <col min="2" max="3" width="11.7265625" style="1" bestFit="1" customWidth="1"/>
    <col min="4" max="4" width="12.54296875" style="1" customWidth="1"/>
    <col min="5" max="6" width="11.7265625" style="1" bestFit="1" customWidth="1"/>
    <col min="7" max="7" width="12.54296875" style="1" customWidth="1"/>
    <col min="8" max="9" width="11.7265625" style="1" bestFit="1" customWidth="1"/>
    <col min="10" max="10" width="12.54296875" style="1" customWidth="1"/>
    <col min="11" max="12" width="11.7265625" style="1" bestFit="1" customWidth="1"/>
    <col min="13" max="13" width="12.54296875" style="1" customWidth="1"/>
    <col min="14" max="15" width="11.7265625" style="1" bestFit="1" customWidth="1"/>
    <col min="16" max="16" width="12.81640625" style="1" customWidth="1"/>
    <col min="17" max="18" width="11.7265625" style="1" bestFit="1" customWidth="1"/>
    <col min="19" max="19" width="14.1796875" style="1" customWidth="1"/>
    <col min="20" max="21" width="11.7265625" style="1" bestFit="1" customWidth="1"/>
    <col min="22" max="22" width="12.81640625" style="1" customWidth="1"/>
    <col min="23" max="24" width="11.7265625" style="1" bestFit="1" customWidth="1"/>
    <col min="25" max="25" width="13.54296875" style="1" customWidth="1"/>
    <col min="26" max="16384" width="10.81640625" style="1"/>
  </cols>
  <sheetData>
    <row r="1" spans="1:25" s="40" customFormat="1" ht="20.149999999999999" customHeight="1">
      <c r="A1" s="35" t="s">
        <v>0</v>
      </c>
    </row>
    <row r="2" spans="1:25" s="127" customFormat="1" ht="14.5" customHeight="1">
      <c r="A2" s="126"/>
    </row>
    <row r="3" spans="1:25" s="125" customFormat="1" ht="14.5" customHeight="1">
      <c r="A3" s="54" t="s">
        <v>329</v>
      </c>
    </row>
    <row r="4" spans="1:25" s="127" customFormat="1" ht="14.5" customHeight="1"/>
    <row r="5" spans="1:25" s="2" customFormat="1" ht="14.5" customHeight="1">
      <c r="A5" s="381" t="s">
        <v>64</v>
      </c>
      <c r="B5" s="342" t="s">
        <v>148</v>
      </c>
      <c r="C5" s="342"/>
      <c r="D5" s="342"/>
      <c r="E5" s="454" t="s">
        <v>51</v>
      </c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7"/>
    </row>
    <row r="6" spans="1:25" s="2" customFormat="1" ht="35.15" customHeight="1">
      <c r="A6" s="382"/>
      <c r="B6" s="342"/>
      <c r="C6" s="342"/>
      <c r="D6" s="342"/>
      <c r="E6" s="380" t="s">
        <v>3</v>
      </c>
      <c r="F6" s="380"/>
      <c r="G6" s="380"/>
      <c r="H6" s="380" t="s">
        <v>39</v>
      </c>
      <c r="I6" s="380"/>
      <c r="J6" s="380"/>
      <c r="K6" s="380" t="s">
        <v>309</v>
      </c>
      <c r="L6" s="380"/>
      <c r="M6" s="380"/>
      <c r="N6" s="380" t="s">
        <v>26</v>
      </c>
      <c r="O6" s="380"/>
      <c r="P6" s="380"/>
      <c r="Q6" s="380" t="s">
        <v>227</v>
      </c>
      <c r="R6" s="380"/>
      <c r="S6" s="380"/>
      <c r="T6" s="380" t="s">
        <v>27</v>
      </c>
      <c r="U6" s="380"/>
      <c r="V6" s="380"/>
      <c r="W6" s="380" t="s">
        <v>4</v>
      </c>
      <c r="X6" s="380"/>
      <c r="Y6" s="380"/>
    </row>
    <row r="7" spans="1:25" s="2" customFormat="1" ht="23">
      <c r="A7" s="383"/>
      <c r="B7" s="8">
        <v>2011</v>
      </c>
      <c r="C7" s="8">
        <v>2015</v>
      </c>
      <c r="D7" s="9" t="s">
        <v>59</v>
      </c>
      <c r="E7" s="8">
        <v>2011</v>
      </c>
      <c r="F7" s="8">
        <v>2015</v>
      </c>
      <c r="G7" s="9" t="s">
        <v>59</v>
      </c>
      <c r="H7" s="8">
        <v>2011</v>
      </c>
      <c r="I7" s="8">
        <v>2015</v>
      </c>
      <c r="J7" s="9" t="s">
        <v>59</v>
      </c>
      <c r="K7" s="8">
        <v>2011</v>
      </c>
      <c r="L7" s="8">
        <v>2015</v>
      </c>
      <c r="M7" s="9" t="s">
        <v>59</v>
      </c>
      <c r="N7" s="8">
        <v>2011</v>
      </c>
      <c r="O7" s="8">
        <v>2015</v>
      </c>
      <c r="P7" s="9" t="s">
        <v>59</v>
      </c>
      <c r="Q7" s="8">
        <v>2011</v>
      </c>
      <c r="R7" s="8">
        <v>2015</v>
      </c>
      <c r="S7" s="9" t="s">
        <v>59</v>
      </c>
      <c r="T7" s="8">
        <v>2011</v>
      </c>
      <c r="U7" s="8">
        <v>2015</v>
      </c>
      <c r="V7" s="9" t="s">
        <v>59</v>
      </c>
      <c r="W7" s="8">
        <v>2011</v>
      </c>
      <c r="X7" s="8">
        <v>2015</v>
      </c>
      <c r="Y7" s="9" t="s">
        <v>59</v>
      </c>
    </row>
    <row r="8" spans="1:25" s="2" customFormat="1" ht="14.5" customHeight="1" thickBot="1">
      <c r="A8" s="117"/>
      <c r="B8" s="378" t="s">
        <v>5</v>
      </c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 t="s">
        <v>5</v>
      </c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</row>
    <row r="9" spans="1:25" s="2" customFormat="1" ht="14.5" customHeight="1" thickBot="1">
      <c r="A9" s="39" t="s">
        <v>2</v>
      </c>
      <c r="B9" s="13">
        <f>SUM(B10:B19)</f>
        <v>153098</v>
      </c>
      <c r="C9" s="13">
        <f>SUM(C10:C19)</f>
        <v>172659</v>
      </c>
      <c r="D9" s="79">
        <f>C9-B9</f>
        <v>19561</v>
      </c>
      <c r="E9" s="13">
        <f>SUM(E10:E19)</f>
        <v>53702</v>
      </c>
      <c r="F9" s="13">
        <f>SUM(F10:F19)</f>
        <v>59563</v>
      </c>
      <c r="G9" s="79">
        <f>F9-E9</f>
        <v>5861</v>
      </c>
      <c r="H9" s="13">
        <f>SUM(H10:H19)</f>
        <v>24731</v>
      </c>
      <c r="I9" s="13">
        <f>SUM(I10:I19)</f>
        <v>27014</v>
      </c>
      <c r="J9" s="79">
        <f>I9-H9</f>
        <v>2283</v>
      </c>
      <c r="K9" s="13">
        <f>SUM(K10:K19)</f>
        <v>28260</v>
      </c>
      <c r="L9" s="13">
        <f>SUM(L10:L19)</f>
        <v>29609</v>
      </c>
      <c r="M9" s="79">
        <f>L9-K9</f>
        <v>1349</v>
      </c>
      <c r="N9" s="13">
        <f>SUM(N10:N19)</f>
        <v>8040</v>
      </c>
      <c r="O9" s="13">
        <f>SUM(O10:O19)</f>
        <v>9287</v>
      </c>
      <c r="P9" s="79">
        <f>O9-N9</f>
        <v>1247</v>
      </c>
      <c r="Q9" s="13">
        <f>SUM(Q10:Q19)</f>
        <v>14016</v>
      </c>
      <c r="R9" s="13">
        <f>SUM(R10:R19)</f>
        <v>16502</v>
      </c>
      <c r="S9" s="79">
        <f>R9-Q9</f>
        <v>2486</v>
      </c>
      <c r="T9" s="13">
        <f>SUM(T10:T19)</f>
        <v>4855</v>
      </c>
      <c r="U9" s="13">
        <f>SUM(U10:U19)</f>
        <v>5611</v>
      </c>
      <c r="V9" s="79">
        <f>U9-T9</f>
        <v>756</v>
      </c>
      <c r="W9" s="13">
        <f>SUM(W10:W19)</f>
        <v>19494</v>
      </c>
      <c r="X9" s="13">
        <f>SUM(X10:X19)</f>
        <v>25073</v>
      </c>
      <c r="Y9" s="79">
        <f>X9-W9</f>
        <v>5579</v>
      </c>
    </row>
    <row r="10" spans="1:25" s="2" customFormat="1" ht="14.5" customHeight="1" thickBot="1">
      <c r="A10" s="70" t="s">
        <v>143</v>
      </c>
      <c r="B10" s="11">
        <f>E10+H10+K10+N10+Q10+T10+W10</f>
        <v>9549</v>
      </c>
      <c r="C10" s="11">
        <f>F10+I10+L10+O10+R10+U10+X10</f>
        <v>15045</v>
      </c>
      <c r="D10" s="80">
        <f t="shared" ref="D10:D19" si="0">C10-B10</f>
        <v>5496</v>
      </c>
      <c r="E10" s="11">
        <v>2984</v>
      </c>
      <c r="F10" s="11">
        <v>5061</v>
      </c>
      <c r="G10" s="80">
        <f t="shared" ref="G10:G19" si="1">F10-E10</f>
        <v>2077</v>
      </c>
      <c r="H10" s="11">
        <v>1183</v>
      </c>
      <c r="I10" s="11">
        <v>1875</v>
      </c>
      <c r="J10" s="80">
        <f t="shared" ref="J10:J19" si="2">I10-H10</f>
        <v>692</v>
      </c>
      <c r="K10" s="11">
        <v>1031</v>
      </c>
      <c r="L10" s="11">
        <v>1777</v>
      </c>
      <c r="M10" s="80">
        <f t="shared" ref="M10:M19" si="3">L10-K10</f>
        <v>746</v>
      </c>
      <c r="N10" s="11">
        <v>565</v>
      </c>
      <c r="O10" s="11">
        <v>783</v>
      </c>
      <c r="P10" s="80">
        <f t="shared" ref="P10:P19" si="4">O10-N10</f>
        <v>218</v>
      </c>
      <c r="Q10" s="11">
        <v>1505</v>
      </c>
      <c r="R10" s="11">
        <v>1843</v>
      </c>
      <c r="S10" s="80">
        <f t="shared" ref="S10:S19" si="5">R10-Q10</f>
        <v>338</v>
      </c>
      <c r="T10" s="11">
        <v>288</v>
      </c>
      <c r="U10" s="11">
        <v>479</v>
      </c>
      <c r="V10" s="80">
        <f t="shared" ref="V10:V19" si="6">U10-T10</f>
        <v>191</v>
      </c>
      <c r="W10" s="11">
        <v>1993</v>
      </c>
      <c r="X10" s="10">
        <v>3227</v>
      </c>
      <c r="Y10" s="80">
        <f t="shared" ref="Y10:Y19" si="7">X10-W10</f>
        <v>1234</v>
      </c>
    </row>
    <row r="11" spans="1:25" s="2" customFormat="1" ht="14.5" customHeight="1" thickBot="1">
      <c r="A11" s="71" t="s">
        <v>82</v>
      </c>
      <c r="B11" s="12">
        <f>E11+H11+K11+N11+Q11+T11+W11</f>
        <v>9732</v>
      </c>
      <c r="C11" s="12">
        <f t="shared" ref="C11:C19" si="8">F11+I11+L11+O11+R11+U11+X11</f>
        <v>15466</v>
      </c>
      <c r="D11" s="79">
        <f t="shared" si="0"/>
        <v>5734</v>
      </c>
      <c r="E11" s="12">
        <v>3158</v>
      </c>
      <c r="F11" s="12">
        <v>4620</v>
      </c>
      <c r="G11" s="79">
        <f t="shared" si="1"/>
        <v>1462</v>
      </c>
      <c r="H11" s="12">
        <v>1350</v>
      </c>
      <c r="I11" s="12">
        <v>2376</v>
      </c>
      <c r="J11" s="79">
        <f t="shared" si="2"/>
        <v>1026</v>
      </c>
      <c r="K11" s="12">
        <v>1119</v>
      </c>
      <c r="L11" s="12">
        <v>1994</v>
      </c>
      <c r="M11" s="79">
        <f t="shared" si="3"/>
        <v>875</v>
      </c>
      <c r="N11" s="12">
        <v>556</v>
      </c>
      <c r="O11" s="12">
        <v>938</v>
      </c>
      <c r="P11" s="79">
        <f t="shared" si="4"/>
        <v>382</v>
      </c>
      <c r="Q11" s="12">
        <v>1019</v>
      </c>
      <c r="R11" s="12">
        <v>1545</v>
      </c>
      <c r="S11" s="79">
        <f t="shared" si="5"/>
        <v>526</v>
      </c>
      <c r="T11" s="12">
        <v>324</v>
      </c>
      <c r="U11" s="12">
        <v>446</v>
      </c>
      <c r="V11" s="79">
        <f t="shared" si="6"/>
        <v>122</v>
      </c>
      <c r="W11" s="12">
        <v>2206</v>
      </c>
      <c r="X11" s="12">
        <v>3547</v>
      </c>
      <c r="Y11" s="79">
        <f t="shared" si="7"/>
        <v>1341</v>
      </c>
    </row>
    <row r="12" spans="1:25" s="2" customFormat="1" ht="14.5" customHeight="1" thickBot="1">
      <c r="A12" s="70" t="s">
        <v>83</v>
      </c>
      <c r="B12" s="10">
        <f t="shared" ref="B12:B19" si="9">E12+H12+K12+N12+Q12+T12+W12</f>
        <v>9794</v>
      </c>
      <c r="C12" s="10">
        <f t="shared" si="8"/>
        <v>14204</v>
      </c>
      <c r="D12" s="80">
        <f t="shared" si="0"/>
        <v>4410</v>
      </c>
      <c r="E12" s="10">
        <v>3435</v>
      </c>
      <c r="F12" s="10">
        <v>4555</v>
      </c>
      <c r="G12" s="80">
        <f t="shared" si="1"/>
        <v>1120</v>
      </c>
      <c r="H12" s="10">
        <v>1234</v>
      </c>
      <c r="I12" s="10">
        <v>1950</v>
      </c>
      <c r="J12" s="80">
        <f t="shared" si="2"/>
        <v>716</v>
      </c>
      <c r="K12" s="10">
        <v>1060</v>
      </c>
      <c r="L12" s="10">
        <v>1703</v>
      </c>
      <c r="M12" s="80">
        <f t="shared" si="3"/>
        <v>643</v>
      </c>
      <c r="N12" s="10">
        <v>667</v>
      </c>
      <c r="O12" s="10">
        <v>923</v>
      </c>
      <c r="P12" s="80">
        <f t="shared" si="4"/>
        <v>256</v>
      </c>
      <c r="Q12" s="10">
        <v>1081</v>
      </c>
      <c r="R12" s="10">
        <v>1572</v>
      </c>
      <c r="S12" s="80">
        <f t="shared" si="5"/>
        <v>491</v>
      </c>
      <c r="T12" s="10">
        <v>359</v>
      </c>
      <c r="U12" s="10">
        <v>511</v>
      </c>
      <c r="V12" s="80">
        <f t="shared" si="6"/>
        <v>152</v>
      </c>
      <c r="W12" s="10">
        <v>1958</v>
      </c>
      <c r="X12" s="10">
        <v>2990</v>
      </c>
      <c r="Y12" s="80">
        <f t="shared" si="7"/>
        <v>1032</v>
      </c>
    </row>
    <row r="13" spans="1:25" s="2" customFormat="1" ht="14.5" customHeight="1" thickBot="1">
      <c r="A13" s="71" t="s">
        <v>84</v>
      </c>
      <c r="B13" s="12">
        <f t="shared" si="9"/>
        <v>15304</v>
      </c>
      <c r="C13" s="12">
        <f t="shared" si="8"/>
        <v>18505</v>
      </c>
      <c r="D13" s="79">
        <f t="shared" si="0"/>
        <v>3201</v>
      </c>
      <c r="E13" s="12">
        <v>5397</v>
      </c>
      <c r="F13" s="12">
        <v>6164</v>
      </c>
      <c r="G13" s="79">
        <f t="shared" si="1"/>
        <v>767</v>
      </c>
      <c r="H13" s="12">
        <v>2055</v>
      </c>
      <c r="I13" s="12">
        <v>2723</v>
      </c>
      <c r="J13" s="79">
        <f t="shared" si="2"/>
        <v>668</v>
      </c>
      <c r="K13" s="12">
        <v>1555</v>
      </c>
      <c r="L13" s="12">
        <v>2043</v>
      </c>
      <c r="M13" s="79">
        <f t="shared" si="3"/>
        <v>488</v>
      </c>
      <c r="N13" s="12">
        <v>1057</v>
      </c>
      <c r="O13" s="12">
        <v>1194</v>
      </c>
      <c r="P13" s="79">
        <f t="shared" si="4"/>
        <v>137</v>
      </c>
      <c r="Q13" s="12">
        <v>2097</v>
      </c>
      <c r="R13" s="12">
        <v>2476</v>
      </c>
      <c r="S13" s="79">
        <f t="shared" si="5"/>
        <v>379</v>
      </c>
      <c r="T13" s="12">
        <v>582</v>
      </c>
      <c r="U13" s="12">
        <v>671</v>
      </c>
      <c r="V13" s="79">
        <f t="shared" si="6"/>
        <v>89</v>
      </c>
      <c r="W13" s="12">
        <v>2561</v>
      </c>
      <c r="X13" s="12">
        <v>3234</v>
      </c>
      <c r="Y13" s="79">
        <f t="shared" si="7"/>
        <v>673</v>
      </c>
    </row>
    <row r="14" spans="1:25" s="2" customFormat="1" ht="14.5" customHeight="1" thickBot="1">
      <c r="A14" s="70" t="s">
        <v>85</v>
      </c>
      <c r="B14" s="10">
        <f t="shared" si="9"/>
        <v>13593</v>
      </c>
      <c r="C14" s="10">
        <f t="shared" si="8"/>
        <v>15743</v>
      </c>
      <c r="D14" s="80">
        <f t="shared" si="0"/>
        <v>2150</v>
      </c>
      <c r="E14" s="10">
        <v>5003</v>
      </c>
      <c r="F14" s="10">
        <v>5396</v>
      </c>
      <c r="G14" s="80">
        <f t="shared" si="1"/>
        <v>393</v>
      </c>
      <c r="H14" s="10">
        <v>1882</v>
      </c>
      <c r="I14" s="10">
        <v>2227</v>
      </c>
      <c r="J14" s="80">
        <f t="shared" si="2"/>
        <v>345</v>
      </c>
      <c r="K14" s="10">
        <v>1497</v>
      </c>
      <c r="L14" s="10">
        <v>1787</v>
      </c>
      <c r="M14" s="80">
        <f t="shared" si="3"/>
        <v>290</v>
      </c>
      <c r="N14" s="10">
        <v>905</v>
      </c>
      <c r="O14" s="10">
        <v>1025</v>
      </c>
      <c r="P14" s="80">
        <f t="shared" si="4"/>
        <v>120</v>
      </c>
      <c r="Q14" s="10">
        <v>1722</v>
      </c>
      <c r="R14" s="10">
        <v>2018</v>
      </c>
      <c r="S14" s="80">
        <f t="shared" si="5"/>
        <v>296</v>
      </c>
      <c r="T14" s="10">
        <v>539</v>
      </c>
      <c r="U14" s="10">
        <v>659</v>
      </c>
      <c r="V14" s="80">
        <f t="shared" si="6"/>
        <v>120</v>
      </c>
      <c r="W14" s="10">
        <v>2045</v>
      </c>
      <c r="X14" s="10">
        <v>2631</v>
      </c>
      <c r="Y14" s="80">
        <f t="shared" si="7"/>
        <v>586</v>
      </c>
    </row>
    <row r="15" spans="1:25" s="2" customFormat="1" ht="14.5" customHeight="1" thickBot="1">
      <c r="A15" s="71" t="s">
        <v>86</v>
      </c>
      <c r="B15" s="12">
        <f t="shared" si="9"/>
        <v>16133</v>
      </c>
      <c r="C15" s="12">
        <f t="shared" si="8"/>
        <v>17093</v>
      </c>
      <c r="D15" s="79">
        <f t="shared" si="0"/>
        <v>960</v>
      </c>
      <c r="E15" s="12">
        <v>6142</v>
      </c>
      <c r="F15" s="12">
        <v>6270</v>
      </c>
      <c r="G15" s="79">
        <f t="shared" si="1"/>
        <v>128</v>
      </c>
      <c r="H15" s="12">
        <v>2583</v>
      </c>
      <c r="I15" s="12">
        <v>2710</v>
      </c>
      <c r="J15" s="79">
        <f t="shared" si="2"/>
        <v>127</v>
      </c>
      <c r="K15" s="12">
        <v>2466</v>
      </c>
      <c r="L15" s="12">
        <v>2577</v>
      </c>
      <c r="M15" s="79">
        <f t="shared" si="3"/>
        <v>111</v>
      </c>
      <c r="N15" s="12">
        <v>836</v>
      </c>
      <c r="O15" s="12">
        <v>900</v>
      </c>
      <c r="P15" s="79">
        <f t="shared" si="4"/>
        <v>64</v>
      </c>
      <c r="Q15" s="12">
        <v>1582</v>
      </c>
      <c r="R15" s="12">
        <v>1742</v>
      </c>
      <c r="S15" s="79">
        <f t="shared" si="5"/>
        <v>160</v>
      </c>
      <c r="T15" s="12">
        <v>590</v>
      </c>
      <c r="U15" s="12">
        <v>615</v>
      </c>
      <c r="V15" s="79">
        <f t="shared" si="6"/>
        <v>25</v>
      </c>
      <c r="W15" s="12">
        <v>1934</v>
      </c>
      <c r="X15" s="12">
        <v>2279</v>
      </c>
      <c r="Y15" s="79">
        <f t="shared" si="7"/>
        <v>345</v>
      </c>
    </row>
    <row r="16" spans="1:25" s="2" customFormat="1" ht="14.5" customHeight="1" thickBot="1">
      <c r="A16" s="70" t="s">
        <v>87</v>
      </c>
      <c r="B16" s="10">
        <f t="shared" si="9"/>
        <v>23026</v>
      </c>
      <c r="C16" s="10">
        <f t="shared" si="8"/>
        <v>24735</v>
      </c>
      <c r="D16" s="80">
        <f t="shared" si="0"/>
        <v>1709</v>
      </c>
      <c r="E16" s="10">
        <v>8297</v>
      </c>
      <c r="F16" s="10">
        <v>8606</v>
      </c>
      <c r="G16" s="80">
        <f t="shared" si="1"/>
        <v>309</v>
      </c>
      <c r="H16" s="10">
        <v>4403</v>
      </c>
      <c r="I16" s="10">
        <v>4499</v>
      </c>
      <c r="J16" s="80">
        <f t="shared" si="2"/>
        <v>96</v>
      </c>
      <c r="K16" s="10">
        <v>4474</v>
      </c>
      <c r="L16" s="10">
        <v>4997</v>
      </c>
      <c r="M16" s="80">
        <f t="shared" si="3"/>
        <v>523</v>
      </c>
      <c r="N16" s="10">
        <v>1156</v>
      </c>
      <c r="O16" s="10">
        <v>1317</v>
      </c>
      <c r="P16" s="80">
        <f t="shared" si="4"/>
        <v>161</v>
      </c>
      <c r="Q16" s="10">
        <v>1769</v>
      </c>
      <c r="R16" s="10">
        <v>1960</v>
      </c>
      <c r="S16" s="80">
        <f t="shared" si="5"/>
        <v>191</v>
      </c>
      <c r="T16" s="10">
        <v>636</v>
      </c>
      <c r="U16" s="10">
        <v>763</v>
      </c>
      <c r="V16" s="80">
        <f t="shared" si="6"/>
        <v>127</v>
      </c>
      <c r="W16" s="10">
        <v>2291</v>
      </c>
      <c r="X16" s="10">
        <v>2593</v>
      </c>
      <c r="Y16" s="80">
        <f t="shared" si="7"/>
        <v>302</v>
      </c>
    </row>
    <row r="17" spans="1:25" s="2" customFormat="1" ht="14.5" customHeight="1" thickBot="1">
      <c r="A17" s="71" t="s">
        <v>88</v>
      </c>
      <c r="B17" s="12">
        <f t="shared" si="9"/>
        <v>17740</v>
      </c>
      <c r="C17" s="12">
        <f t="shared" si="8"/>
        <v>17721</v>
      </c>
      <c r="D17" s="79">
        <f t="shared" si="0"/>
        <v>-19</v>
      </c>
      <c r="E17" s="12">
        <v>6363</v>
      </c>
      <c r="F17" s="12">
        <v>6474</v>
      </c>
      <c r="G17" s="79">
        <f t="shared" si="1"/>
        <v>111</v>
      </c>
      <c r="H17" s="12">
        <v>3213</v>
      </c>
      <c r="I17" s="12">
        <v>2970</v>
      </c>
      <c r="J17" s="79">
        <f t="shared" si="2"/>
        <v>-243</v>
      </c>
      <c r="K17" s="12">
        <v>4554</v>
      </c>
      <c r="L17" s="12">
        <v>4301</v>
      </c>
      <c r="M17" s="79">
        <f t="shared" si="3"/>
        <v>-253</v>
      </c>
      <c r="N17" s="12">
        <v>726</v>
      </c>
      <c r="O17" s="12">
        <v>784</v>
      </c>
      <c r="P17" s="79">
        <f t="shared" si="4"/>
        <v>58</v>
      </c>
      <c r="Q17" s="12">
        <v>1060</v>
      </c>
      <c r="R17" s="12">
        <v>1166</v>
      </c>
      <c r="S17" s="79">
        <f t="shared" si="5"/>
        <v>106</v>
      </c>
      <c r="T17" s="12">
        <v>497</v>
      </c>
      <c r="U17" s="12">
        <v>528</v>
      </c>
      <c r="V17" s="79">
        <f t="shared" si="6"/>
        <v>31</v>
      </c>
      <c r="W17" s="12">
        <v>1327</v>
      </c>
      <c r="X17" s="12">
        <v>1498</v>
      </c>
      <c r="Y17" s="79">
        <f t="shared" si="7"/>
        <v>171</v>
      </c>
    </row>
    <row r="18" spans="1:25" s="2" customFormat="1" ht="14.5" customHeight="1" thickBot="1">
      <c r="A18" s="70" t="s">
        <v>89</v>
      </c>
      <c r="B18" s="10">
        <f t="shared" si="9"/>
        <v>23454</v>
      </c>
      <c r="C18" s="10">
        <f t="shared" si="8"/>
        <v>19940</v>
      </c>
      <c r="D18" s="80">
        <f t="shared" si="0"/>
        <v>-3514</v>
      </c>
      <c r="E18" s="10">
        <v>7724</v>
      </c>
      <c r="F18" s="10">
        <v>6933</v>
      </c>
      <c r="G18" s="80">
        <f t="shared" si="1"/>
        <v>-791</v>
      </c>
      <c r="H18" s="10">
        <v>4541</v>
      </c>
      <c r="I18" s="10">
        <v>3550</v>
      </c>
      <c r="J18" s="80">
        <f t="shared" si="2"/>
        <v>-991</v>
      </c>
      <c r="K18" s="10">
        <v>7407</v>
      </c>
      <c r="L18" s="10">
        <v>5820</v>
      </c>
      <c r="M18" s="80">
        <f t="shared" si="3"/>
        <v>-1587</v>
      </c>
      <c r="N18" s="10">
        <v>916</v>
      </c>
      <c r="O18" s="10">
        <v>792</v>
      </c>
      <c r="P18" s="80">
        <f t="shared" si="4"/>
        <v>-124</v>
      </c>
      <c r="Q18" s="10">
        <v>890</v>
      </c>
      <c r="R18" s="10">
        <v>870</v>
      </c>
      <c r="S18" s="80">
        <f t="shared" si="5"/>
        <v>-20</v>
      </c>
      <c r="T18" s="10">
        <v>694</v>
      </c>
      <c r="U18" s="10">
        <v>604</v>
      </c>
      <c r="V18" s="80">
        <f t="shared" si="6"/>
        <v>-90</v>
      </c>
      <c r="W18" s="10">
        <v>1282</v>
      </c>
      <c r="X18" s="10">
        <v>1371</v>
      </c>
      <c r="Y18" s="80">
        <f t="shared" si="7"/>
        <v>89</v>
      </c>
    </row>
    <row r="19" spans="1:25" s="2" customFormat="1" ht="14.5" customHeight="1" thickBot="1">
      <c r="A19" s="71" t="s">
        <v>63</v>
      </c>
      <c r="B19" s="12">
        <f t="shared" si="9"/>
        <v>14773</v>
      </c>
      <c r="C19" s="12">
        <f t="shared" si="8"/>
        <v>14207</v>
      </c>
      <c r="D19" s="79">
        <f t="shared" si="0"/>
        <v>-566</v>
      </c>
      <c r="E19" s="12">
        <v>5199</v>
      </c>
      <c r="F19" s="12">
        <v>5484</v>
      </c>
      <c r="G19" s="79">
        <f t="shared" si="1"/>
        <v>285</v>
      </c>
      <c r="H19" s="12">
        <v>2287</v>
      </c>
      <c r="I19" s="12">
        <v>2134</v>
      </c>
      <c r="J19" s="79">
        <f t="shared" si="2"/>
        <v>-153</v>
      </c>
      <c r="K19" s="12">
        <v>3097</v>
      </c>
      <c r="L19" s="12">
        <v>2610</v>
      </c>
      <c r="M19" s="79">
        <f t="shared" si="3"/>
        <v>-487</v>
      </c>
      <c r="N19" s="12">
        <v>656</v>
      </c>
      <c r="O19" s="12">
        <v>631</v>
      </c>
      <c r="P19" s="79">
        <f t="shared" si="4"/>
        <v>-25</v>
      </c>
      <c r="Q19" s="12">
        <v>1291</v>
      </c>
      <c r="R19" s="12">
        <v>1310</v>
      </c>
      <c r="S19" s="79">
        <f t="shared" si="5"/>
        <v>19</v>
      </c>
      <c r="T19" s="12">
        <v>346</v>
      </c>
      <c r="U19" s="12">
        <v>335</v>
      </c>
      <c r="V19" s="79">
        <f t="shared" si="6"/>
        <v>-11</v>
      </c>
      <c r="W19" s="12">
        <v>1897</v>
      </c>
      <c r="X19" s="12">
        <v>1703</v>
      </c>
      <c r="Y19" s="79">
        <f t="shared" si="7"/>
        <v>-194</v>
      </c>
    </row>
    <row r="20" spans="1:25" ht="26.5" customHeight="1" thickBot="1">
      <c r="A20" s="118"/>
      <c r="B20" s="378" t="s">
        <v>313</v>
      </c>
      <c r="C20" s="378"/>
      <c r="D20" s="264" t="s">
        <v>115</v>
      </c>
      <c r="E20" s="378" t="s">
        <v>313</v>
      </c>
      <c r="F20" s="378"/>
      <c r="G20" s="264" t="s">
        <v>115</v>
      </c>
      <c r="H20" s="378" t="s">
        <v>313</v>
      </c>
      <c r="I20" s="378"/>
      <c r="J20" s="264" t="s">
        <v>115</v>
      </c>
      <c r="K20" s="378" t="s">
        <v>313</v>
      </c>
      <c r="L20" s="378"/>
      <c r="M20" s="264" t="s">
        <v>115</v>
      </c>
      <c r="N20" s="378" t="s">
        <v>313</v>
      </c>
      <c r="O20" s="378"/>
      <c r="P20" s="264" t="s">
        <v>115</v>
      </c>
      <c r="Q20" s="378" t="s">
        <v>313</v>
      </c>
      <c r="R20" s="378"/>
      <c r="S20" s="264" t="s">
        <v>115</v>
      </c>
      <c r="T20" s="378" t="s">
        <v>313</v>
      </c>
      <c r="U20" s="378"/>
      <c r="V20" s="290" t="s">
        <v>115</v>
      </c>
      <c r="W20" s="378" t="s">
        <v>313</v>
      </c>
      <c r="X20" s="378"/>
      <c r="Y20" s="290" t="s">
        <v>115</v>
      </c>
    </row>
    <row r="21" spans="1:25" s="2" customFormat="1" ht="14.5" customHeight="1" thickBot="1">
      <c r="A21" s="39" t="s">
        <v>2</v>
      </c>
      <c r="B21" s="18">
        <f t="shared" ref="B21:X21" si="10">B9*100/B$9</f>
        <v>100</v>
      </c>
      <c r="C21" s="18">
        <f t="shared" si="10"/>
        <v>100</v>
      </c>
      <c r="D21" s="250" t="s">
        <v>247</v>
      </c>
      <c r="E21" s="18">
        <f t="shared" si="10"/>
        <v>100</v>
      </c>
      <c r="F21" s="18">
        <f t="shared" si="10"/>
        <v>100</v>
      </c>
      <c r="G21" s="250" t="s">
        <v>247</v>
      </c>
      <c r="H21" s="18">
        <f t="shared" si="10"/>
        <v>100</v>
      </c>
      <c r="I21" s="18">
        <f t="shared" si="10"/>
        <v>100</v>
      </c>
      <c r="J21" s="250" t="s">
        <v>247</v>
      </c>
      <c r="K21" s="18">
        <f t="shared" si="10"/>
        <v>100</v>
      </c>
      <c r="L21" s="18">
        <f t="shared" si="10"/>
        <v>100</v>
      </c>
      <c r="M21" s="250" t="s">
        <v>247</v>
      </c>
      <c r="N21" s="18">
        <f t="shared" si="10"/>
        <v>100</v>
      </c>
      <c r="O21" s="18">
        <f t="shared" si="10"/>
        <v>100</v>
      </c>
      <c r="P21" s="250" t="s">
        <v>247</v>
      </c>
      <c r="Q21" s="18">
        <f t="shared" si="10"/>
        <v>100</v>
      </c>
      <c r="R21" s="18">
        <f t="shared" si="10"/>
        <v>100</v>
      </c>
      <c r="S21" s="250" t="s">
        <v>247</v>
      </c>
      <c r="T21" s="18">
        <f t="shared" si="10"/>
        <v>100</v>
      </c>
      <c r="U21" s="18">
        <f t="shared" si="10"/>
        <v>100</v>
      </c>
      <c r="V21" s="250" t="s">
        <v>247</v>
      </c>
      <c r="W21" s="18">
        <f t="shared" si="10"/>
        <v>100</v>
      </c>
      <c r="X21" s="18">
        <f t="shared" si="10"/>
        <v>100</v>
      </c>
      <c r="Y21" s="250" t="s">
        <v>247</v>
      </c>
    </row>
    <row r="22" spans="1:25" s="2" customFormat="1" ht="14.5" customHeight="1" thickBot="1">
      <c r="A22" s="70" t="s">
        <v>143</v>
      </c>
      <c r="B22" s="63">
        <f t="shared" ref="B22:U22" si="11">B10*100/B$9</f>
        <v>6.2371814132124523</v>
      </c>
      <c r="C22" s="63">
        <f t="shared" si="11"/>
        <v>8.7137073653849502</v>
      </c>
      <c r="D22" s="251">
        <f>C22-B22</f>
        <v>2.4765259521724978</v>
      </c>
      <c r="E22" s="63">
        <f t="shared" si="11"/>
        <v>5.5565900711332912</v>
      </c>
      <c r="F22" s="63">
        <f t="shared" si="11"/>
        <v>8.4968856504877195</v>
      </c>
      <c r="G22" s="251">
        <f>F22-E22</f>
        <v>2.9402955793544283</v>
      </c>
      <c r="H22" s="63">
        <f t="shared" si="11"/>
        <v>4.7834701386923291</v>
      </c>
      <c r="I22" s="63">
        <f t="shared" si="11"/>
        <v>6.940845487524987</v>
      </c>
      <c r="J22" s="251">
        <f>I22-H22</f>
        <v>2.1573753488326579</v>
      </c>
      <c r="K22" s="63">
        <f t="shared" si="11"/>
        <v>3.6482661004954</v>
      </c>
      <c r="L22" s="63">
        <f t="shared" si="11"/>
        <v>6.0015535816812458</v>
      </c>
      <c r="M22" s="251">
        <f>L22-K22</f>
        <v>2.3532874811858457</v>
      </c>
      <c r="N22" s="63">
        <f t="shared" si="11"/>
        <v>7.0273631840796016</v>
      </c>
      <c r="O22" s="63">
        <f t="shared" si="11"/>
        <v>8.4311403036502632</v>
      </c>
      <c r="P22" s="251">
        <f>O22-N22</f>
        <v>1.4037771195706616</v>
      </c>
      <c r="Q22" s="63">
        <f t="shared" si="11"/>
        <v>10.737728310502282</v>
      </c>
      <c r="R22" s="63">
        <f t="shared" si="11"/>
        <v>11.168343231123501</v>
      </c>
      <c r="S22" s="251">
        <f>R22-Q22</f>
        <v>0.43061492062121864</v>
      </c>
      <c r="T22" s="63">
        <f>T10*100/T$9</f>
        <v>5.9320288362512876</v>
      </c>
      <c r="U22" s="63">
        <f t="shared" si="11"/>
        <v>8.5368027089645331</v>
      </c>
      <c r="V22" s="251">
        <f>U22-T22</f>
        <v>2.6047738727132455</v>
      </c>
      <c r="W22" s="63">
        <f t="shared" ref="W22:X31" si="12">W10*100/W$9</f>
        <v>10.223658561608699</v>
      </c>
      <c r="X22" s="63">
        <f t="shared" si="12"/>
        <v>12.870418378335261</v>
      </c>
      <c r="Y22" s="251">
        <f>X22-W22</f>
        <v>2.6467598167265614</v>
      </c>
    </row>
    <row r="23" spans="1:25" s="2" customFormat="1" ht="14.5" customHeight="1" thickBot="1">
      <c r="A23" s="71" t="s">
        <v>82</v>
      </c>
      <c r="B23" s="62">
        <f t="shared" ref="B23:U23" si="13">B11*100/B$9</f>
        <v>6.3567126938300955</v>
      </c>
      <c r="C23" s="62">
        <f t="shared" si="13"/>
        <v>8.9575405857789061</v>
      </c>
      <c r="D23" s="252">
        <f t="shared" ref="D23:D31" si="14">C23-B23</f>
        <v>2.6008278919488106</v>
      </c>
      <c r="E23" s="62">
        <f t="shared" si="13"/>
        <v>5.8806003500800719</v>
      </c>
      <c r="F23" s="62">
        <f t="shared" si="13"/>
        <v>7.7564931249265481</v>
      </c>
      <c r="G23" s="252">
        <f t="shared" ref="G23:G31" si="15">F23-E23</f>
        <v>1.8758927748464762</v>
      </c>
      <c r="H23" s="62">
        <f t="shared" si="13"/>
        <v>5.4587359993530384</v>
      </c>
      <c r="I23" s="62">
        <f t="shared" si="13"/>
        <v>8.7954394017916631</v>
      </c>
      <c r="J23" s="252">
        <f t="shared" ref="J23:J31" si="16">I23-H23</f>
        <v>3.3367034024386246</v>
      </c>
      <c r="K23" s="62">
        <f t="shared" si="13"/>
        <v>3.9596602972399149</v>
      </c>
      <c r="L23" s="62">
        <f t="shared" si="13"/>
        <v>6.7344388530514374</v>
      </c>
      <c r="M23" s="252">
        <f t="shared" ref="M23:M31" si="17">L23-K23</f>
        <v>2.7747785558115226</v>
      </c>
      <c r="N23" s="62">
        <f t="shared" si="13"/>
        <v>6.9154228855721396</v>
      </c>
      <c r="O23" s="62">
        <f t="shared" si="13"/>
        <v>10.100139980618069</v>
      </c>
      <c r="P23" s="252">
        <f t="shared" ref="P23:P31" si="18">O23-N23</f>
        <v>3.1847170950459294</v>
      </c>
      <c r="Q23" s="62">
        <f t="shared" si="13"/>
        <v>7.2702625570776256</v>
      </c>
      <c r="R23" s="62">
        <f t="shared" si="13"/>
        <v>9.3625015149678834</v>
      </c>
      <c r="S23" s="252">
        <f t="shared" ref="S23:S31" si="19">R23-Q23</f>
        <v>2.0922389578902578</v>
      </c>
      <c r="T23" s="62">
        <f t="shared" si="13"/>
        <v>6.6735324407826981</v>
      </c>
      <c r="U23" s="62">
        <f t="shared" si="13"/>
        <v>7.9486722509356618</v>
      </c>
      <c r="V23" s="252">
        <f t="shared" ref="V23:V31" si="20">U23-T23</f>
        <v>1.2751398101529636</v>
      </c>
      <c r="W23" s="62">
        <f t="shared" si="12"/>
        <v>11.316302452036524</v>
      </c>
      <c r="X23" s="62">
        <f t="shared" si="12"/>
        <v>14.146691660351772</v>
      </c>
      <c r="Y23" s="252">
        <f t="shared" ref="Y23:Y31" si="21">X23-W23</f>
        <v>2.830389208315248</v>
      </c>
    </row>
    <row r="24" spans="1:25" s="2" customFormat="1" ht="14.5" customHeight="1" thickBot="1">
      <c r="A24" s="70" t="s">
        <v>83</v>
      </c>
      <c r="B24" s="63">
        <f t="shared" ref="B24:U24" si="22">B12*100/B$9</f>
        <v>6.397209630432795</v>
      </c>
      <c r="C24" s="63">
        <f t="shared" si="22"/>
        <v>8.2266201008925108</v>
      </c>
      <c r="D24" s="251">
        <f t="shared" si="14"/>
        <v>1.8294104704597158</v>
      </c>
      <c r="E24" s="63">
        <f t="shared" si="22"/>
        <v>6.3964098171390269</v>
      </c>
      <c r="F24" s="63">
        <f t="shared" si="22"/>
        <v>7.6473649749005252</v>
      </c>
      <c r="G24" s="251">
        <f t="shared" si="15"/>
        <v>1.2509551577614983</v>
      </c>
      <c r="H24" s="63">
        <f t="shared" si="22"/>
        <v>4.9896890542234447</v>
      </c>
      <c r="I24" s="63">
        <f t="shared" si="22"/>
        <v>7.2184793070259863</v>
      </c>
      <c r="J24" s="251">
        <f t="shared" si="16"/>
        <v>2.2287902528025416</v>
      </c>
      <c r="K24" s="63">
        <f t="shared" si="22"/>
        <v>3.750884642604388</v>
      </c>
      <c r="L24" s="63">
        <f t="shared" si="22"/>
        <v>5.7516295720895672</v>
      </c>
      <c r="M24" s="251">
        <f t="shared" si="17"/>
        <v>2.0007449294851791</v>
      </c>
      <c r="N24" s="63">
        <f t="shared" si="22"/>
        <v>8.2960199004975124</v>
      </c>
      <c r="O24" s="63">
        <f t="shared" si="22"/>
        <v>9.9386238828469899</v>
      </c>
      <c r="P24" s="251">
        <f t="shared" si="18"/>
        <v>1.6426039823494776</v>
      </c>
      <c r="Q24" s="63">
        <f t="shared" si="22"/>
        <v>7.7126141552511411</v>
      </c>
      <c r="R24" s="63">
        <f t="shared" si="22"/>
        <v>9.5261180462974178</v>
      </c>
      <c r="S24" s="251">
        <f t="shared" si="19"/>
        <v>1.8135038910462766</v>
      </c>
      <c r="T24" s="63">
        <f t="shared" si="22"/>
        <v>7.3944387229660142</v>
      </c>
      <c r="U24" s="63">
        <f t="shared" si="22"/>
        <v>9.1071110319016224</v>
      </c>
      <c r="V24" s="251">
        <f t="shared" si="20"/>
        <v>1.7126723089356082</v>
      </c>
      <c r="W24" s="63">
        <f t="shared" si="12"/>
        <v>10.044116138298964</v>
      </c>
      <c r="X24" s="63">
        <f t="shared" si="12"/>
        <v>11.925178478841781</v>
      </c>
      <c r="Y24" s="251">
        <f t="shared" si="21"/>
        <v>1.8810623405428171</v>
      </c>
    </row>
    <row r="25" spans="1:25" s="2" customFormat="1" ht="14.5" customHeight="1" thickBot="1">
      <c r="A25" s="71" t="s">
        <v>84</v>
      </c>
      <c r="B25" s="62">
        <f t="shared" ref="B25:U25" si="23">B13*100/B$9</f>
        <v>9.9962115768984567</v>
      </c>
      <c r="C25" s="62">
        <f t="shared" si="23"/>
        <v>10.717657347720072</v>
      </c>
      <c r="D25" s="252">
        <f t="shared" si="14"/>
        <v>0.72144577082161554</v>
      </c>
      <c r="E25" s="62">
        <f t="shared" si="23"/>
        <v>10.049905031469963</v>
      </c>
      <c r="F25" s="62">
        <f t="shared" si="23"/>
        <v>10.348706411698538</v>
      </c>
      <c r="G25" s="252">
        <f t="shared" si="15"/>
        <v>0.29880138022857494</v>
      </c>
      <c r="H25" s="62">
        <f t="shared" si="23"/>
        <v>8.3094092434596263</v>
      </c>
      <c r="I25" s="62">
        <f t="shared" si="23"/>
        <v>10.079958540016287</v>
      </c>
      <c r="J25" s="252">
        <f t="shared" si="16"/>
        <v>1.7705492965566609</v>
      </c>
      <c r="K25" s="62">
        <f t="shared" si="23"/>
        <v>5.502476999292286</v>
      </c>
      <c r="L25" s="62">
        <f t="shared" si="23"/>
        <v>6.8999290756188998</v>
      </c>
      <c r="M25" s="252">
        <f t="shared" si="17"/>
        <v>1.3974520763266138</v>
      </c>
      <c r="N25" s="62">
        <f t="shared" si="23"/>
        <v>13.14676616915423</v>
      </c>
      <c r="O25" s="62">
        <f t="shared" si="23"/>
        <v>12.856681382577797</v>
      </c>
      <c r="P25" s="252">
        <f t="shared" si="18"/>
        <v>-0.29008478657643266</v>
      </c>
      <c r="Q25" s="62">
        <f t="shared" si="23"/>
        <v>14.961472602739725</v>
      </c>
      <c r="R25" s="62">
        <f t="shared" si="23"/>
        <v>15.004241910071507</v>
      </c>
      <c r="S25" s="252">
        <f t="shared" si="19"/>
        <v>4.2769307331781192E-2</v>
      </c>
      <c r="T25" s="62">
        <f t="shared" si="23"/>
        <v>11.987641606591144</v>
      </c>
      <c r="U25" s="62">
        <f t="shared" si="23"/>
        <v>11.958652646587062</v>
      </c>
      <c r="V25" s="252">
        <f t="shared" si="20"/>
        <v>-2.8988960004081576E-2</v>
      </c>
      <c r="W25" s="62">
        <f t="shared" si="12"/>
        <v>13.137375602749565</v>
      </c>
      <c r="X25" s="62">
        <f t="shared" si="12"/>
        <v>12.898336856379371</v>
      </c>
      <c r="Y25" s="252">
        <f t="shared" si="21"/>
        <v>-0.23903874637019307</v>
      </c>
    </row>
    <row r="26" spans="1:25" s="2" customFormat="1" ht="14.5" customHeight="1" thickBot="1">
      <c r="A26" s="70" t="s">
        <v>85</v>
      </c>
      <c r="B26" s="63">
        <f t="shared" ref="B26:U26" si="24">B14*100/B$9</f>
        <v>8.8786267619433303</v>
      </c>
      <c r="C26" s="63">
        <f t="shared" si="24"/>
        <v>9.1179724196248095</v>
      </c>
      <c r="D26" s="251">
        <f t="shared" si="14"/>
        <v>0.2393456576814792</v>
      </c>
      <c r="E26" s="63">
        <f t="shared" si="24"/>
        <v>9.3162265837398976</v>
      </c>
      <c r="F26" s="63">
        <f t="shared" si="24"/>
        <v>9.0593153467756835</v>
      </c>
      <c r="G26" s="251">
        <f t="shared" si="15"/>
        <v>-0.25691123696421414</v>
      </c>
      <c r="H26" s="63">
        <f t="shared" si="24"/>
        <v>7.6098823339129025</v>
      </c>
      <c r="I26" s="63">
        <f t="shared" si="24"/>
        <v>8.2438735470496773</v>
      </c>
      <c r="J26" s="251">
        <f t="shared" si="16"/>
        <v>0.63399121313677487</v>
      </c>
      <c r="K26" s="63">
        <f t="shared" si="24"/>
        <v>5.2972399150743099</v>
      </c>
      <c r="L26" s="63">
        <f t="shared" si="24"/>
        <v>6.0353270964909322</v>
      </c>
      <c r="M26" s="251">
        <f t="shared" si="17"/>
        <v>0.73808718141662233</v>
      </c>
      <c r="N26" s="63">
        <f t="shared" si="24"/>
        <v>11.256218905472636</v>
      </c>
      <c r="O26" s="63">
        <f t="shared" si="24"/>
        <v>11.03693334769032</v>
      </c>
      <c r="P26" s="251">
        <f t="shared" si="18"/>
        <v>-0.21928555778231562</v>
      </c>
      <c r="Q26" s="63">
        <f t="shared" si="24"/>
        <v>12.28595890410959</v>
      </c>
      <c r="R26" s="63">
        <f t="shared" si="24"/>
        <v>12.228820749000121</v>
      </c>
      <c r="S26" s="251">
        <f t="shared" si="19"/>
        <v>-5.7138155109468514E-2</v>
      </c>
      <c r="T26" s="63">
        <f t="shared" si="24"/>
        <v>11.101956745623069</v>
      </c>
      <c r="U26" s="63">
        <f t="shared" si="24"/>
        <v>11.744787025485653</v>
      </c>
      <c r="V26" s="251">
        <f t="shared" si="20"/>
        <v>0.64283027986258467</v>
      </c>
      <c r="W26" s="63">
        <f t="shared" si="12"/>
        <v>10.490407304811736</v>
      </c>
      <c r="X26" s="63">
        <f t="shared" si="12"/>
        <v>10.493359390579508</v>
      </c>
      <c r="Y26" s="251">
        <f t="shared" si="21"/>
        <v>2.9520857677720613E-3</v>
      </c>
    </row>
    <row r="27" spans="1:25" s="2" customFormat="1" ht="14.5" customHeight="1" thickBot="1">
      <c r="A27" s="71" t="s">
        <v>86</v>
      </c>
      <c r="B27" s="62">
        <f t="shared" ref="B27:U27" si="25">B15*100/B$9</f>
        <v>10.537694809860351</v>
      </c>
      <c r="C27" s="62">
        <f t="shared" si="25"/>
        <v>9.899860418512791</v>
      </c>
      <c r="D27" s="252">
        <f t="shared" si="14"/>
        <v>-0.63783439134756037</v>
      </c>
      <c r="E27" s="62">
        <f t="shared" si="25"/>
        <v>11.437190421213362</v>
      </c>
      <c r="F27" s="62">
        <f t="shared" si="25"/>
        <v>10.526669240971744</v>
      </c>
      <c r="G27" s="252">
        <f t="shared" si="15"/>
        <v>-0.91052118024161821</v>
      </c>
      <c r="H27" s="62">
        <f t="shared" si="25"/>
        <v>10.444381545428815</v>
      </c>
      <c r="I27" s="62">
        <f t="shared" si="25"/>
        <v>10.031835344636114</v>
      </c>
      <c r="J27" s="252">
        <f t="shared" si="16"/>
        <v>-0.41254620079270055</v>
      </c>
      <c r="K27" s="62">
        <f t="shared" si="25"/>
        <v>8.7261146496815289</v>
      </c>
      <c r="L27" s="62">
        <f t="shared" si="25"/>
        <v>8.7034347664561444</v>
      </c>
      <c r="M27" s="252">
        <f t="shared" si="17"/>
        <v>-2.2679883225384501E-2</v>
      </c>
      <c r="N27" s="62">
        <f t="shared" si="25"/>
        <v>10.398009950248756</v>
      </c>
      <c r="O27" s="62">
        <f t="shared" si="25"/>
        <v>9.6909658662646709</v>
      </c>
      <c r="P27" s="252">
        <f t="shared" si="18"/>
        <v>-0.70704408398408525</v>
      </c>
      <c r="Q27" s="62">
        <f t="shared" si="25"/>
        <v>11.287100456621005</v>
      </c>
      <c r="R27" s="62">
        <f t="shared" si="25"/>
        <v>10.556296206520422</v>
      </c>
      <c r="S27" s="252">
        <f t="shared" si="19"/>
        <v>-0.73080425010058292</v>
      </c>
      <c r="T27" s="62">
        <f t="shared" si="25"/>
        <v>12.152420185375901</v>
      </c>
      <c r="U27" s="62">
        <f t="shared" si="25"/>
        <v>10.960613081447157</v>
      </c>
      <c r="V27" s="252">
        <f t="shared" si="20"/>
        <v>-1.1918071039287437</v>
      </c>
      <c r="W27" s="62">
        <f t="shared" si="12"/>
        <v>9.9210013337437157</v>
      </c>
      <c r="X27" s="62">
        <f t="shared" si="12"/>
        <v>9.089458780361344</v>
      </c>
      <c r="Y27" s="252">
        <f t="shared" si="21"/>
        <v>-0.83154255338237171</v>
      </c>
    </row>
    <row r="28" spans="1:25" s="2" customFormat="1" ht="14.5" customHeight="1" thickBot="1">
      <c r="A28" s="70" t="s">
        <v>87</v>
      </c>
      <c r="B28" s="63">
        <f t="shared" ref="B28:U28" si="26">B16*100/B$9</f>
        <v>15.040039713124926</v>
      </c>
      <c r="C28" s="63">
        <f t="shared" si="26"/>
        <v>14.325925668514239</v>
      </c>
      <c r="D28" s="251">
        <f t="shared" si="14"/>
        <v>-0.71411404461068706</v>
      </c>
      <c r="E28" s="63">
        <f t="shared" si="26"/>
        <v>15.450076347249636</v>
      </c>
      <c r="F28" s="63">
        <f t="shared" si="26"/>
        <v>14.448567063445427</v>
      </c>
      <c r="G28" s="251">
        <f t="shared" si="15"/>
        <v>-1.001509283804209</v>
      </c>
      <c r="H28" s="63">
        <f t="shared" si="26"/>
        <v>17.803566374186243</v>
      </c>
      <c r="I28" s="63">
        <f t="shared" si="26"/>
        <v>16.654327385799956</v>
      </c>
      <c r="J28" s="251">
        <f t="shared" si="16"/>
        <v>-1.149238988386287</v>
      </c>
      <c r="K28" s="63">
        <f t="shared" si="26"/>
        <v>15.831564048124557</v>
      </c>
      <c r="L28" s="63">
        <f t="shared" si="26"/>
        <v>16.876625350400214</v>
      </c>
      <c r="M28" s="251">
        <f t="shared" si="17"/>
        <v>1.0450613022756574</v>
      </c>
      <c r="N28" s="63">
        <f t="shared" si="26"/>
        <v>14.378109452736318</v>
      </c>
      <c r="O28" s="63">
        <f t="shared" si="26"/>
        <v>14.181113384300636</v>
      </c>
      <c r="P28" s="251">
        <f t="shared" si="18"/>
        <v>-0.1969960684356824</v>
      </c>
      <c r="Q28" s="63">
        <f t="shared" si="26"/>
        <v>12.6212899543379</v>
      </c>
      <c r="R28" s="63">
        <f t="shared" si="26"/>
        <v>11.877348200218155</v>
      </c>
      <c r="S28" s="251">
        <f t="shared" si="19"/>
        <v>-0.74394175411974572</v>
      </c>
      <c r="T28" s="63">
        <f t="shared" si="26"/>
        <v>13.09989701338826</v>
      </c>
      <c r="U28" s="63">
        <f t="shared" si="26"/>
        <v>13.59828907503119</v>
      </c>
      <c r="V28" s="251">
        <f t="shared" si="20"/>
        <v>0.49839206164292982</v>
      </c>
      <c r="W28" s="63">
        <f t="shared" si="12"/>
        <v>11.752334051503027</v>
      </c>
      <c r="X28" s="63">
        <f t="shared" si="12"/>
        <v>10.341801938340048</v>
      </c>
      <c r="Y28" s="251">
        <f t="shared" si="21"/>
        <v>-1.4105321131629793</v>
      </c>
    </row>
    <row r="29" spans="1:25" s="2" customFormat="1" ht="14.5" customHeight="1" thickBot="1">
      <c r="A29" s="71" t="s">
        <v>88</v>
      </c>
      <c r="B29" s="62">
        <f t="shared" ref="B29:U29" si="27">B17*100/B$9</f>
        <v>11.587349279546434</v>
      </c>
      <c r="C29" s="62">
        <f t="shared" si="27"/>
        <v>10.26358313206957</v>
      </c>
      <c r="D29" s="252">
        <f t="shared" si="14"/>
        <v>-1.3237661474768636</v>
      </c>
      <c r="E29" s="62">
        <f t="shared" si="27"/>
        <v>11.848720718036573</v>
      </c>
      <c r="F29" s="62">
        <f t="shared" si="27"/>
        <v>10.869163742591878</v>
      </c>
      <c r="G29" s="252">
        <f t="shared" si="15"/>
        <v>-0.97955697544469444</v>
      </c>
      <c r="H29" s="62">
        <f t="shared" si="27"/>
        <v>12.991791678460233</v>
      </c>
      <c r="I29" s="62">
        <f t="shared" si="27"/>
        <v>10.99429925223958</v>
      </c>
      <c r="J29" s="252">
        <f t="shared" si="16"/>
        <v>-1.9974924262206528</v>
      </c>
      <c r="K29" s="62">
        <f t="shared" si="27"/>
        <v>16.114649681528661</v>
      </c>
      <c r="L29" s="62">
        <f t="shared" si="27"/>
        <v>14.525988719646053</v>
      </c>
      <c r="M29" s="252">
        <f t="shared" si="17"/>
        <v>-1.5886609618826082</v>
      </c>
      <c r="N29" s="62">
        <f t="shared" si="27"/>
        <v>9.0298507462686572</v>
      </c>
      <c r="O29" s="62">
        <f t="shared" si="27"/>
        <v>8.4419080435016696</v>
      </c>
      <c r="P29" s="252">
        <f t="shared" si="18"/>
        <v>-0.58794270276698768</v>
      </c>
      <c r="Q29" s="62">
        <f t="shared" si="27"/>
        <v>7.5627853881278542</v>
      </c>
      <c r="R29" s="62">
        <f t="shared" si="27"/>
        <v>7.0658102048236575</v>
      </c>
      <c r="S29" s="252">
        <f t="shared" si="19"/>
        <v>-0.49697518330419665</v>
      </c>
      <c r="T29" s="62">
        <f t="shared" si="27"/>
        <v>10.236869207003089</v>
      </c>
      <c r="U29" s="62">
        <f t="shared" si="27"/>
        <v>9.41008732846195</v>
      </c>
      <c r="V29" s="252">
        <f t="shared" si="20"/>
        <v>-0.82678187854113894</v>
      </c>
      <c r="W29" s="62">
        <f t="shared" si="12"/>
        <v>6.8072227352005745</v>
      </c>
      <c r="X29" s="62">
        <f t="shared" si="12"/>
        <v>5.9745543014397962</v>
      </c>
      <c r="Y29" s="252">
        <f t="shared" si="21"/>
        <v>-0.83266843376077837</v>
      </c>
    </row>
    <row r="30" spans="1:25" s="2" customFormat="1" ht="14.5" customHeight="1" thickBot="1">
      <c r="A30" s="70" t="s">
        <v>89</v>
      </c>
      <c r="B30" s="63">
        <f t="shared" ref="B30:U30" si="28">B18*100/B$9</f>
        <v>15.319599210962913</v>
      </c>
      <c r="C30" s="63">
        <f t="shared" si="28"/>
        <v>11.548775331723224</v>
      </c>
      <c r="D30" s="251">
        <f t="shared" si="14"/>
        <v>-3.7708238792396891</v>
      </c>
      <c r="E30" s="63">
        <f t="shared" si="28"/>
        <v>14.38307698037317</v>
      </c>
      <c r="F30" s="63">
        <f t="shared" si="28"/>
        <v>11.639776371237177</v>
      </c>
      <c r="G30" s="251">
        <f t="shared" si="15"/>
        <v>-2.7433006091359928</v>
      </c>
      <c r="H30" s="63">
        <f t="shared" si="28"/>
        <v>18.361570498564554</v>
      </c>
      <c r="I30" s="63">
        <f t="shared" si="28"/>
        <v>13.141334123047308</v>
      </c>
      <c r="J30" s="251">
        <f t="shared" si="16"/>
        <v>-5.2202363755172456</v>
      </c>
      <c r="K30" s="63">
        <f t="shared" si="28"/>
        <v>26.210191082802549</v>
      </c>
      <c r="L30" s="63">
        <f t="shared" si="28"/>
        <v>19.656185619237394</v>
      </c>
      <c r="M30" s="251">
        <f t="shared" si="17"/>
        <v>-6.5540054635651543</v>
      </c>
      <c r="N30" s="63">
        <f t="shared" si="28"/>
        <v>11.393034825870647</v>
      </c>
      <c r="O30" s="63">
        <f t="shared" si="28"/>
        <v>8.5280499623129113</v>
      </c>
      <c r="P30" s="251">
        <f t="shared" si="18"/>
        <v>-2.8649848635577353</v>
      </c>
      <c r="Q30" s="63">
        <f t="shared" si="28"/>
        <v>6.3498858447488589</v>
      </c>
      <c r="R30" s="63">
        <f t="shared" si="28"/>
        <v>5.2720882317294873</v>
      </c>
      <c r="S30" s="251">
        <f t="shared" si="19"/>
        <v>-1.0777976130193716</v>
      </c>
      <c r="T30" s="63">
        <f t="shared" si="28"/>
        <v>14.294541709577755</v>
      </c>
      <c r="U30" s="63">
        <f t="shared" si="28"/>
        <v>10.764569595437534</v>
      </c>
      <c r="V30" s="251">
        <f t="shared" si="20"/>
        <v>-3.5299721141402216</v>
      </c>
      <c r="W30" s="63">
        <f t="shared" si="12"/>
        <v>6.5763824766594849</v>
      </c>
      <c r="X30" s="63">
        <f t="shared" si="12"/>
        <v>5.4680333426394929</v>
      </c>
      <c r="Y30" s="251">
        <f t="shared" si="21"/>
        <v>-1.108349134019992</v>
      </c>
    </row>
    <row r="31" spans="1:25" s="2" customFormat="1" ht="14.5" customHeight="1" thickBot="1">
      <c r="A31" s="71" t="s">
        <v>63</v>
      </c>
      <c r="B31" s="62">
        <f t="shared" ref="B31:U31" si="29">B19*100/B$9</f>
        <v>9.6493749101882447</v>
      </c>
      <c r="C31" s="62">
        <f t="shared" si="29"/>
        <v>8.2283576297789285</v>
      </c>
      <c r="D31" s="252">
        <f t="shared" si="14"/>
        <v>-1.4210172804093162</v>
      </c>
      <c r="E31" s="62">
        <f t="shared" si="29"/>
        <v>9.6812036795650069</v>
      </c>
      <c r="F31" s="62">
        <f t="shared" si="29"/>
        <v>9.2070580729647595</v>
      </c>
      <c r="G31" s="252">
        <f t="shared" si="15"/>
        <v>-0.4741456066002474</v>
      </c>
      <c r="H31" s="62">
        <f t="shared" si="29"/>
        <v>9.2475031337188138</v>
      </c>
      <c r="I31" s="62">
        <f t="shared" si="29"/>
        <v>7.899607610868439</v>
      </c>
      <c r="J31" s="252">
        <f t="shared" si="16"/>
        <v>-1.3478955228503748</v>
      </c>
      <c r="K31" s="62">
        <f t="shared" si="29"/>
        <v>10.958952583156405</v>
      </c>
      <c r="L31" s="62">
        <f t="shared" si="29"/>
        <v>8.8148873653281097</v>
      </c>
      <c r="M31" s="252">
        <f t="shared" si="17"/>
        <v>-2.1440652178282953</v>
      </c>
      <c r="N31" s="62">
        <f t="shared" si="29"/>
        <v>8.1592039800995018</v>
      </c>
      <c r="O31" s="62">
        <f t="shared" si="29"/>
        <v>6.7944438462366747</v>
      </c>
      <c r="P31" s="252">
        <f t="shared" si="18"/>
        <v>-1.364760133862827</v>
      </c>
      <c r="Q31" s="62">
        <f t="shared" si="29"/>
        <v>9.2109018264840188</v>
      </c>
      <c r="R31" s="62">
        <f t="shared" si="29"/>
        <v>7.938431705247849</v>
      </c>
      <c r="S31" s="252">
        <f t="shared" si="19"/>
        <v>-1.2724701212361698</v>
      </c>
      <c r="T31" s="62">
        <f t="shared" si="29"/>
        <v>7.1266735324407824</v>
      </c>
      <c r="U31" s="62">
        <f t="shared" si="29"/>
        <v>5.9704152557476382</v>
      </c>
      <c r="V31" s="252">
        <f t="shared" si="20"/>
        <v>-1.1562582766931442</v>
      </c>
      <c r="W31" s="62">
        <f t="shared" si="12"/>
        <v>9.7311993433877095</v>
      </c>
      <c r="X31" s="62">
        <f t="shared" si="12"/>
        <v>6.7921668727316238</v>
      </c>
      <c r="Y31" s="252">
        <f t="shared" si="21"/>
        <v>-2.9390324706560857</v>
      </c>
    </row>
    <row r="32" spans="1:25" ht="20" customHeight="1">
      <c r="A32" s="456" t="s">
        <v>311</v>
      </c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</row>
    <row r="33" spans="1:25" s="266" customFormat="1" ht="14.5" customHeight="1">
      <c r="A33" s="453" t="s">
        <v>305</v>
      </c>
      <c r="B33" s="453"/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</row>
  </sheetData>
  <mergeCells count="22">
    <mergeCell ref="B8:M8"/>
    <mergeCell ref="N8:Y8"/>
    <mergeCell ref="T6:V6"/>
    <mergeCell ref="W6:Y6"/>
    <mergeCell ref="A5:A7"/>
    <mergeCell ref="B5:D6"/>
    <mergeCell ref="E5:Y5"/>
    <mergeCell ref="E6:G6"/>
    <mergeCell ref="H6:J6"/>
    <mergeCell ref="K6:M6"/>
    <mergeCell ref="N6:P6"/>
    <mergeCell ref="Q6:S6"/>
    <mergeCell ref="A33:Y33"/>
    <mergeCell ref="A32:Y32"/>
    <mergeCell ref="B20:C20"/>
    <mergeCell ref="E20:F20"/>
    <mergeCell ref="H20:I20"/>
    <mergeCell ref="K20:L20"/>
    <mergeCell ref="N20:O20"/>
    <mergeCell ref="Q20:R20"/>
    <mergeCell ref="T20:U20"/>
    <mergeCell ref="W20:X2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A22" sqref="A22:XFD24"/>
    </sheetView>
  </sheetViews>
  <sheetFormatPr baseColWidth="10" defaultColWidth="10.81640625" defaultRowHeight="14"/>
  <cols>
    <col min="1" max="1" width="24.54296875" style="1" customWidth="1"/>
    <col min="2" max="9" width="11.54296875" style="1" customWidth="1"/>
    <col min="10" max="16384" width="10.81640625" style="1"/>
  </cols>
  <sheetData>
    <row r="1" spans="1:12" s="50" customFormat="1" ht="20.149999999999999" customHeight="1">
      <c r="A1" s="49" t="s">
        <v>0</v>
      </c>
    </row>
    <row r="2" spans="1:12" s="127" customFormat="1" ht="14.5" customHeight="1">
      <c r="A2" s="126"/>
    </row>
    <row r="3" spans="1:12" s="125" customFormat="1" ht="14.5" customHeight="1">
      <c r="A3" s="54" t="s">
        <v>333</v>
      </c>
    </row>
    <row r="4" spans="1:12" s="127" customFormat="1" ht="14.5" customHeight="1"/>
    <row r="5" spans="1:12" s="42" customFormat="1" ht="20.149999999999999" customHeight="1">
      <c r="A5" s="421" t="s">
        <v>332</v>
      </c>
      <c r="B5" s="381" t="s">
        <v>148</v>
      </c>
      <c r="C5" s="427" t="s">
        <v>93</v>
      </c>
      <c r="D5" s="428"/>
      <c r="E5" s="428"/>
      <c r="F5" s="428"/>
      <c r="G5" s="428"/>
      <c r="H5" s="428"/>
      <c r="I5" s="428"/>
      <c r="J5" s="428"/>
      <c r="K5" s="428"/>
      <c r="L5" s="428"/>
    </row>
    <row r="6" spans="1:12" s="42" customFormat="1" ht="25" customHeight="1">
      <c r="A6" s="421"/>
      <c r="B6" s="382"/>
      <c r="C6" s="272" t="s">
        <v>143</v>
      </c>
      <c r="D6" s="273" t="s">
        <v>82</v>
      </c>
      <c r="E6" s="273" t="s">
        <v>83</v>
      </c>
      <c r="F6" s="273" t="s">
        <v>84</v>
      </c>
      <c r="G6" s="273" t="s">
        <v>85</v>
      </c>
      <c r="H6" s="273" t="s">
        <v>86</v>
      </c>
      <c r="I6" s="273" t="s">
        <v>87</v>
      </c>
      <c r="J6" s="273" t="s">
        <v>88</v>
      </c>
      <c r="K6" s="273" t="s">
        <v>89</v>
      </c>
      <c r="L6" s="273" t="s">
        <v>63</v>
      </c>
    </row>
    <row r="7" spans="1:12" s="42" customFormat="1" ht="14.5" customHeight="1">
      <c r="A7" s="458"/>
      <c r="B7" s="463">
        <v>2011</v>
      </c>
      <c r="C7" s="464"/>
      <c r="D7" s="464"/>
      <c r="E7" s="464"/>
      <c r="F7" s="464"/>
      <c r="G7" s="464"/>
      <c r="H7" s="464"/>
      <c r="I7" s="464"/>
      <c r="J7" s="464"/>
      <c r="K7" s="464"/>
      <c r="L7" s="464"/>
    </row>
    <row r="8" spans="1:12" s="64" customFormat="1" ht="14.5" customHeight="1">
      <c r="A8" s="458"/>
      <c r="B8" s="459" t="s">
        <v>5</v>
      </c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1:12" s="64" customFormat="1" ht="14.5" customHeight="1">
      <c r="A9" s="280" t="s">
        <v>10</v>
      </c>
      <c r="B9" s="279">
        <f>B10+B11</f>
        <v>153098</v>
      </c>
      <c r="C9" s="279">
        <f>C10+C11</f>
        <v>9549</v>
      </c>
      <c r="D9" s="279">
        <f t="shared" ref="D9:L9" si="0">D10+D11</f>
        <v>9732</v>
      </c>
      <c r="E9" s="279">
        <f t="shared" si="0"/>
        <v>9794</v>
      </c>
      <c r="F9" s="279">
        <f t="shared" si="0"/>
        <v>15304</v>
      </c>
      <c r="G9" s="279">
        <f t="shared" si="0"/>
        <v>13593</v>
      </c>
      <c r="H9" s="279">
        <f t="shared" si="0"/>
        <v>16133</v>
      </c>
      <c r="I9" s="279">
        <f t="shared" si="0"/>
        <v>23026</v>
      </c>
      <c r="J9" s="279">
        <f t="shared" si="0"/>
        <v>17740</v>
      </c>
      <c r="K9" s="279">
        <f t="shared" si="0"/>
        <v>23454</v>
      </c>
      <c r="L9" s="279">
        <f t="shared" si="0"/>
        <v>14773</v>
      </c>
    </row>
    <row r="10" spans="1:12" s="64" customFormat="1" ht="14.5" customHeight="1">
      <c r="A10" s="44" t="s">
        <v>30</v>
      </c>
      <c r="B10" s="85">
        <f>SUM(C10:L10)</f>
        <v>111873</v>
      </c>
      <c r="C10" s="85">
        <v>5602</v>
      </c>
      <c r="D10" s="85">
        <v>7021</v>
      </c>
      <c r="E10" s="85">
        <v>5334</v>
      </c>
      <c r="F10" s="85">
        <v>8808</v>
      </c>
      <c r="G10" s="85">
        <v>6985</v>
      </c>
      <c r="H10" s="85">
        <v>10717</v>
      </c>
      <c r="I10" s="85">
        <v>19640</v>
      </c>
      <c r="J10" s="85">
        <v>15470</v>
      </c>
      <c r="K10" s="85">
        <v>22053</v>
      </c>
      <c r="L10" s="85">
        <v>10243</v>
      </c>
    </row>
    <row r="11" spans="1:12" s="64" customFormat="1" ht="14.5" customHeight="1">
      <c r="A11" s="43" t="s">
        <v>31</v>
      </c>
      <c r="B11" s="84">
        <f>SUM(C11:L11)</f>
        <v>41225</v>
      </c>
      <c r="C11" s="84">
        <v>3947</v>
      </c>
      <c r="D11" s="84">
        <v>2711</v>
      </c>
      <c r="E11" s="84">
        <v>4460</v>
      </c>
      <c r="F11" s="84">
        <v>6496</v>
      </c>
      <c r="G11" s="84">
        <v>6608</v>
      </c>
      <c r="H11" s="84">
        <v>5416</v>
      </c>
      <c r="I11" s="84">
        <v>3386</v>
      </c>
      <c r="J11" s="84">
        <v>2270</v>
      </c>
      <c r="K11" s="84">
        <v>1401</v>
      </c>
      <c r="L11" s="84">
        <v>4530</v>
      </c>
    </row>
    <row r="12" spans="1:12" s="64" customFormat="1" ht="14.5" customHeight="1">
      <c r="A12" s="83"/>
      <c r="B12" s="395" t="s">
        <v>94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  <row r="13" spans="1:12" s="64" customFormat="1" ht="14.5" customHeight="1">
      <c r="A13" s="7" t="s">
        <v>10</v>
      </c>
      <c r="B13" s="86">
        <f t="shared" ref="B13:L13" si="1">B9*100/$B9</f>
        <v>100</v>
      </c>
      <c r="C13" s="286">
        <f t="shared" si="1"/>
        <v>6.2371814132124523</v>
      </c>
      <c r="D13" s="286">
        <f t="shared" si="1"/>
        <v>6.3567126938300955</v>
      </c>
      <c r="E13" s="286">
        <f t="shared" si="1"/>
        <v>6.397209630432795</v>
      </c>
      <c r="F13" s="286">
        <f t="shared" si="1"/>
        <v>9.9962115768984567</v>
      </c>
      <c r="G13" s="286">
        <f t="shared" si="1"/>
        <v>8.8786267619433303</v>
      </c>
      <c r="H13" s="286">
        <f t="shared" si="1"/>
        <v>10.537694809860351</v>
      </c>
      <c r="I13" s="286">
        <f t="shared" si="1"/>
        <v>15.040039713124926</v>
      </c>
      <c r="J13" s="286">
        <f t="shared" si="1"/>
        <v>11.587349279546434</v>
      </c>
      <c r="K13" s="286">
        <f t="shared" si="1"/>
        <v>15.319599210962913</v>
      </c>
      <c r="L13" s="286">
        <f t="shared" si="1"/>
        <v>9.6493749101882447</v>
      </c>
    </row>
    <row r="14" spans="1:12" s="64" customFormat="1" ht="14.5" customHeight="1">
      <c r="A14" s="44" t="s">
        <v>30</v>
      </c>
      <c r="B14" s="87">
        <f t="shared" ref="B14:L14" si="2">B10*100/$B10</f>
        <v>100</v>
      </c>
      <c r="C14" s="287">
        <f t="shared" si="2"/>
        <v>5.0074638205822675</v>
      </c>
      <c r="D14" s="287">
        <f t="shared" si="2"/>
        <v>6.2758663842035167</v>
      </c>
      <c r="E14" s="287">
        <f t="shared" si="2"/>
        <v>4.7679064653669787</v>
      </c>
      <c r="F14" s="287">
        <f t="shared" si="2"/>
        <v>7.8732133758815799</v>
      </c>
      <c r="G14" s="287">
        <f t="shared" si="2"/>
        <v>6.2436870379805676</v>
      </c>
      <c r="H14" s="287">
        <f t="shared" si="2"/>
        <v>9.5796125964263048</v>
      </c>
      <c r="I14" s="287">
        <f t="shared" si="2"/>
        <v>17.555621106075641</v>
      </c>
      <c r="J14" s="287">
        <f t="shared" si="2"/>
        <v>13.828180168584019</v>
      </c>
      <c r="K14" s="287">
        <f t="shared" si="2"/>
        <v>19.712531173741652</v>
      </c>
      <c r="L14" s="287">
        <f t="shared" si="2"/>
        <v>9.1559178711574738</v>
      </c>
    </row>
    <row r="15" spans="1:12" s="64" customFormat="1" ht="14.5" customHeight="1">
      <c r="A15" s="43" t="s">
        <v>31</v>
      </c>
      <c r="B15" s="86">
        <f t="shared" ref="B15:L15" si="3">B11*100/$B11</f>
        <v>100</v>
      </c>
      <c r="C15" s="286">
        <f t="shared" si="3"/>
        <v>9.5742874469375376</v>
      </c>
      <c r="D15" s="286">
        <f t="shared" si="3"/>
        <v>6.5761067313523345</v>
      </c>
      <c r="E15" s="286">
        <f t="shared" si="3"/>
        <v>10.818677986658582</v>
      </c>
      <c r="F15" s="286">
        <f t="shared" si="3"/>
        <v>15.757428744693755</v>
      </c>
      <c r="G15" s="286">
        <f t="shared" si="3"/>
        <v>16.029108550636749</v>
      </c>
      <c r="H15" s="286">
        <f t="shared" si="3"/>
        <v>13.137659187386294</v>
      </c>
      <c r="I15" s="286">
        <f t="shared" si="3"/>
        <v>8.2134627046694959</v>
      </c>
      <c r="J15" s="286">
        <f t="shared" si="3"/>
        <v>5.5063674954517889</v>
      </c>
      <c r="K15" s="286">
        <f t="shared" si="3"/>
        <v>3.3984232868405093</v>
      </c>
      <c r="L15" s="286">
        <f t="shared" si="3"/>
        <v>10.988477865372953</v>
      </c>
    </row>
    <row r="16" spans="1:12" s="42" customFormat="1" ht="14.5" customHeight="1">
      <c r="A16" s="458"/>
      <c r="B16" s="461">
        <v>2015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</row>
    <row r="17" spans="1:12" s="64" customFormat="1" ht="14.5" customHeight="1">
      <c r="A17" s="458"/>
      <c r="B17" s="459" t="s">
        <v>5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</row>
    <row r="18" spans="1:12" s="64" customFormat="1" ht="14.5" customHeight="1">
      <c r="A18" s="280" t="s">
        <v>10</v>
      </c>
      <c r="B18" s="279">
        <f>B19+B20</f>
        <v>172659</v>
      </c>
      <c r="C18" s="279">
        <f>C19+C20</f>
        <v>15045</v>
      </c>
      <c r="D18" s="279">
        <f t="shared" ref="D18:L18" si="4">D19+D20</f>
        <v>15466</v>
      </c>
      <c r="E18" s="279">
        <f t="shared" si="4"/>
        <v>14204</v>
      </c>
      <c r="F18" s="279">
        <f t="shared" si="4"/>
        <v>18505</v>
      </c>
      <c r="G18" s="279">
        <f t="shared" si="4"/>
        <v>15743</v>
      </c>
      <c r="H18" s="279">
        <f t="shared" si="4"/>
        <v>17093</v>
      </c>
      <c r="I18" s="279">
        <f t="shared" si="4"/>
        <v>24735</v>
      </c>
      <c r="J18" s="279">
        <f t="shared" si="4"/>
        <v>17721</v>
      </c>
      <c r="K18" s="279">
        <f t="shared" si="4"/>
        <v>19940</v>
      </c>
      <c r="L18" s="279">
        <f t="shared" si="4"/>
        <v>14207</v>
      </c>
    </row>
    <row r="19" spans="1:12" s="64" customFormat="1" ht="14.5" customHeight="1">
      <c r="A19" s="44" t="s">
        <v>30</v>
      </c>
      <c r="B19" s="85">
        <f>SUM(C19:L19)</f>
        <v>124440</v>
      </c>
      <c r="C19" s="85">
        <v>10005</v>
      </c>
      <c r="D19" s="85">
        <v>11709</v>
      </c>
      <c r="E19" s="85">
        <v>8065</v>
      </c>
      <c r="F19" s="85">
        <v>10505</v>
      </c>
      <c r="G19" s="85">
        <v>8276</v>
      </c>
      <c r="H19" s="85">
        <v>11632</v>
      </c>
      <c r="I19" s="85">
        <v>21101</v>
      </c>
      <c r="J19" s="85">
        <v>15274</v>
      </c>
      <c r="K19" s="85">
        <v>18204</v>
      </c>
      <c r="L19" s="85">
        <v>9669</v>
      </c>
    </row>
    <row r="20" spans="1:12" s="64" customFormat="1" ht="14.5" customHeight="1">
      <c r="A20" s="43" t="s">
        <v>31</v>
      </c>
      <c r="B20" s="84">
        <f>SUM(C20:L20)</f>
        <v>48219</v>
      </c>
      <c r="C20" s="84">
        <v>5040</v>
      </c>
      <c r="D20" s="84">
        <v>3757</v>
      </c>
      <c r="E20" s="84">
        <v>6139</v>
      </c>
      <c r="F20" s="84">
        <v>8000</v>
      </c>
      <c r="G20" s="84">
        <v>7467</v>
      </c>
      <c r="H20" s="84">
        <v>5461</v>
      </c>
      <c r="I20" s="84">
        <v>3634</v>
      </c>
      <c r="J20" s="84">
        <v>2447</v>
      </c>
      <c r="K20" s="84">
        <v>1736</v>
      </c>
      <c r="L20" s="84">
        <v>4538</v>
      </c>
    </row>
    <row r="21" spans="1:12" s="64" customFormat="1" ht="14.5" customHeight="1">
      <c r="A21" s="83"/>
      <c r="B21" s="395" t="s">
        <v>94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</row>
    <row r="22" spans="1:12" s="64" customFormat="1" ht="14.5" customHeight="1">
      <c r="A22" s="7" t="s">
        <v>10</v>
      </c>
      <c r="B22" s="86">
        <f t="shared" ref="B22:L22" si="5">B18*100/$B18</f>
        <v>100</v>
      </c>
      <c r="C22" s="286">
        <f t="shared" si="5"/>
        <v>8.7137073653849502</v>
      </c>
      <c r="D22" s="286">
        <f t="shared" si="5"/>
        <v>8.9575405857789061</v>
      </c>
      <c r="E22" s="286">
        <f t="shared" si="5"/>
        <v>8.2266201008925108</v>
      </c>
      <c r="F22" s="286">
        <f t="shared" si="5"/>
        <v>10.717657347720072</v>
      </c>
      <c r="G22" s="286">
        <f t="shared" si="5"/>
        <v>9.1179724196248095</v>
      </c>
      <c r="H22" s="286">
        <f t="shared" si="5"/>
        <v>9.899860418512791</v>
      </c>
      <c r="I22" s="286">
        <f t="shared" si="5"/>
        <v>14.325925668514239</v>
      </c>
      <c r="J22" s="286">
        <f t="shared" si="5"/>
        <v>10.26358313206957</v>
      </c>
      <c r="K22" s="286">
        <f t="shared" si="5"/>
        <v>11.548775331723224</v>
      </c>
      <c r="L22" s="286">
        <f t="shared" si="5"/>
        <v>8.2283576297789285</v>
      </c>
    </row>
    <row r="23" spans="1:12" s="64" customFormat="1" ht="14.5" customHeight="1">
      <c r="A23" s="44" t="s">
        <v>30</v>
      </c>
      <c r="B23" s="87">
        <f t="shared" ref="B23:L23" si="6">B19*100/$B19</f>
        <v>100</v>
      </c>
      <c r="C23" s="287">
        <f t="shared" si="6"/>
        <v>8.0400192864030853</v>
      </c>
      <c r="D23" s="287">
        <f t="shared" si="6"/>
        <v>9.4093539054966246</v>
      </c>
      <c r="E23" s="287">
        <f t="shared" si="6"/>
        <v>6.481035036965606</v>
      </c>
      <c r="F23" s="287">
        <f t="shared" si="6"/>
        <v>8.4418193506910963</v>
      </c>
      <c r="G23" s="287">
        <f t="shared" si="6"/>
        <v>6.6505946640951459</v>
      </c>
      <c r="H23" s="287">
        <f t="shared" si="6"/>
        <v>9.3474766955962707</v>
      </c>
      <c r="I23" s="287">
        <f t="shared" si="6"/>
        <v>16.956766313082611</v>
      </c>
      <c r="J23" s="287">
        <f t="shared" si="6"/>
        <v>12.274188363870138</v>
      </c>
      <c r="K23" s="287">
        <f t="shared" si="6"/>
        <v>14.628736740597878</v>
      </c>
      <c r="L23" s="287">
        <f t="shared" si="6"/>
        <v>7.7700096432015426</v>
      </c>
    </row>
    <row r="24" spans="1:12" s="64" customFormat="1" ht="14.5" customHeight="1">
      <c r="A24" s="43" t="s">
        <v>31</v>
      </c>
      <c r="B24" s="86">
        <f t="shared" ref="B24:L24" si="7">B20*100/$B20</f>
        <v>100</v>
      </c>
      <c r="C24" s="286">
        <f t="shared" si="7"/>
        <v>10.452311329558887</v>
      </c>
      <c r="D24" s="286">
        <f t="shared" si="7"/>
        <v>7.7915344573715757</v>
      </c>
      <c r="E24" s="286">
        <f t="shared" si="7"/>
        <v>12.731495883365479</v>
      </c>
      <c r="F24" s="286">
        <f t="shared" si="7"/>
        <v>16.590970364379185</v>
      </c>
      <c r="G24" s="286">
        <f t="shared" si="7"/>
        <v>15.485596963852423</v>
      </c>
      <c r="H24" s="286">
        <f t="shared" si="7"/>
        <v>11.325411144984342</v>
      </c>
      <c r="I24" s="286">
        <f t="shared" si="7"/>
        <v>7.5364482880192458</v>
      </c>
      <c r="J24" s="286">
        <f t="shared" si="7"/>
        <v>5.074763060204484</v>
      </c>
      <c r="K24" s="286">
        <f t="shared" si="7"/>
        <v>3.6002405690702837</v>
      </c>
      <c r="L24" s="286">
        <f t="shared" si="7"/>
        <v>9.4112279391940934</v>
      </c>
    </row>
    <row r="25" spans="1:12" s="42" customFormat="1" ht="14.5" customHeight="1">
      <c r="A25" s="458"/>
      <c r="B25" s="461" t="s">
        <v>59</v>
      </c>
      <c r="C25" s="462"/>
      <c r="D25" s="462"/>
      <c r="E25" s="462"/>
      <c r="F25" s="462"/>
      <c r="G25" s="462"/>
      <c r="H25" s="462"/>
      <c r="I25" s="462"/>
      <c r="J25" s="462"/>
      <c r="K25" s="462"/>
      <c r="L25" s="462"/>
    </row>
    <row r="26" spans="1:12" s="64" customFormat="1" ht="14.5" customHeight="1">
      <c r="A26" s="458"/>
      <c r="B26" s="459" t="s">
        <v>5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</row>
    <row r="27" spans="1:12" s="64" customFormat="1" ht="14.5" customHeight="1">
      <c r="A27" s="280" t="s">
        <v>10</v>
      </c>
      <c r="B27" s="283">
        <f>B18-B9</f>
        <v>19561</v>
      </c>
      <c r="C27" s="283">
        <f t="shared" ref="C27:L29" si="8">C18-C9</f>
        <v>5496</v>
      </c>
      <c r="D27" s="283">
        <f t="shared" si="8"/>
        <v>5734</v>
      </c>
      <c r="E27" s="283">
        <f t="shared" si="8"/>
        <v>4410</v>
      </c>
      <c r="F27" s="283">
        <f t="shared" si="8"/>
        <v>3201</v>
      </c>
      <c r="G27" s="283">
        <f t="shared" si="8"/>
        <v>2150</v>
      </c>
      <c r="H27" s="283">
        <f t="shared" si="8"/>
        <v>960</v>
      </c>
      <c r="I27" s="283">
        <f t="shared" si="8"/>
        <v>1709</v>
      </c>
      <c r="J27" s="283">
        <f t="shared" si="8"/>
        <v>-19</v>
      </c>
      <c r="K27" s="283">
        <f t="shared" si="8"/>
        <v>-3514</v>
      </c>
      <c r="L27" s="283">
        <f t="shared" si="8"/>
        <v>-566</v>
      </c>
    </row>
    <row r="28" spans="1:12" s="64" customFormat="1" ht="14.5" customHeight="1">
      <c r="A28" s="44" t="s">
        <v>30</v>
      </c>
      <c r="B28" s="284">
        <f t="shared" ref="B28:I29" si="9">B19-B10</f>
        <v>12567</v>
      </c>
      <c r="C28" s="284">
        <f t="shared" si="9"/>
        <v>4403</v>
      </c>
      <c r="D28" s="284">
        <f t="shared" si="9"/>
        <v>4688</v>
      </c>
      <c r="E28" s="284">
        <f t="shared" si="9"/>
        <v>2731</v>
      </c>
      <c r="F28" s="284">
        <f t="shared" si="9"/>
        <v>1697</v>
      </c>
      <c r="G28" s="284">
        <f t="shared" si="9"/>
        <v>1291</v>
      </c>
      <c r="H28" s="284">
        <f t="shared" si="9"/>
        <v>915</v>
      </c>
      <c r="I28" s="284">
        <f t="shared" si="9"/>
        <v>1461</v>
      </c>
      <c r="J28" s="284">
        <f t="shared" si="8"/>
        <v>-196</v>
      </c>
      <c r="K28" s="284">
        <f t="shared" si="8"/>
        <v>-3849</v>
      </c>
      <c r="L28" s="284">
        <f t="shared" si="8"/>
        <v>-574</v>
      </c>
    </row>
    <row r="29" spans="1:12" s="64" customFormat="1" ht="14.5" customHeight="1">
      <c r="A29" s="43" t="s">
        <v>31</v>
      </c>
      <c r="B29" s="285">
        <f t="shared" si="9"/>
        <v>6994</v>
      </c>
      <c r="C29" s="285">
        <f t="shared" si="9"/>
        <v>1093</v>
      </c>
      <c r="D29" s="285">
        <f t="shared" si="9"/>
        <v>1046</v>
      </c>
      <c r="E29" s="285">
        <f t="shared" si="9"/>
        <v>1679</v>
      </c>
      <c r="F29" s="285">
        <f t="shared" si="9"/>
        <v>1504</v>
      </c>
      <c r="G29" s="285">
        <f t="shared" si="9"/>
        <v>859</v>
      </c>
      <c r="H29" s="285">
        <f t="shared" si="9"/>
        <v>45</v>
      </c>
      <c r="I29" s="285">
        <f t="shared" si="9"/>
        <v>248</v>
      </c>
      <c r="J29" s="285">
        <f t="shared" si="8"/>
        <v>177</v>
      </c>
      <c r="K29" s="285">
        <f t="shared" si="8"/>
        <v>335</v>
      </c>
      <c r="L29" s="285">
        <f t="shared" si="8"/>
        <v>8</v>
      </c>
    </row>
    <row r="30" spans="1:12" s="64" customFormat="1" ht="14.5" customHeight="1">
      <c r="A30" s="83"/>
      <c r="B30" s="395" t="s">
        <v>115</v>
      </c>
      <c r="C30" s="378"/>
      <c r="D30" s="378"/>
      <c r="E30" s="378"/>
      <c r="F30" s="378"/>
      <c r="G30" s="378"/>
      <c r="H30" s="378"/>
      <c r="I30" s="378"/>
      <c r="J30" s="378"/>
      <c r="K30" s="378"/>
      <c r="L30" s="378"/>
    </row>
    <row r="31" spans="1:12" s="64" customFormat="1" ht="14.5" customHeight="1">
      <c r="A31" s="7" t="s">
        <v>10</v>
      </c>
      <c r="B31" s="288" t="s">
        <v>247</v>
      </c>
      <c r="C31" s="281">
        <f t="shared" ref="C31:L33" si="10">C22-C13</f>
        <v>2.4765259521724978</v>
      </c>
      <c r="D31" s="281">
        <f t="shared" si="10"/>
        <v>2.6008278919488106</v>
      </c>
      <c r="E31" s="281">
        <f t="shared" si="10"/>
        <v>1.8294104704597158</v>
      </c>
      <c r="F31" s="281">
        <f t="shared" si="10"/>
        <v>0.72144577082161554</v>
      </c>
      <c r="G31" s="281">
        <f t="shared" si="10"/>
        <v>0.2393456576814792</v>
      </c>
      <c r="H31" s="281">
        <f t="shared" si="10"/>
        <v>-0.63783439134756037</v>
      </c>
      <c r="I31" s="281">
        <f t="shared" si="10"/>
        <v>-0.71411404461068706</v>
      </c>
      <c r="J31" s="281">
        <f t="shared" si="10"/>
        <v>-1.3237661474768636</v>
      </c>
      <c r="K31" s="281">
        <f t="shared" si="10"/>
        <v>-3.7708238792396891</v>
      </c>
      <c r="L31" s="281">
        <f t="shared" si="10"/>
        <v>-1.4210172804093162</v>
      </c>
    </row>
    <row r="32" spans="1:12" s="64" customFormat="1" ht="14.5" customHeight="1">
      <c r="A32" s="44" t="s">
        <v>30</v>
      </c>
      <c r="B32" s="282" t="s">
        <v>247</v>
      </c>
      <c r="C32" s="282">
        <f t="shared" si="10"/>
        <v>3.0325554658208178</v>
      </c>
      <c r="D32" s="282">
        <f t="shared" si="10"/>
        <v>3.1334875212931079</v>
      </c>
      <c r="E32" s="282">
        <f t="shared" si="10"/>
        <v>1.7131285715986273</v>
      </c>
      <c r="F32" s="282">
        <f t="shared" si="10"/>
        <v>0.56860597480951647</v>
      </c>
      <c r="G32" s="282">
        <f t="shared" si="10"/>
        <v>0.40690762611457831</v>
      </c>
      <c r="H32" s="282">
        <f t="shared" si="10"/>
        <v>-0.2321359008300341</v>
      </c>
      <c r="I32" s="282">
        <f t="shared" si="10"/>
        <v>-0.59885479299303057</v>
      </c>
      <c r="J32" s="282">
        <f t="shared" si="10"/>
        <v>-1.5539918047138812</v>
      </c>
      <c r="K32" s="282">
        <f t="shared" si="10"/>
        <v>-5.0837944331437743</v>
      </c>
      <c r="L32" s="282">
        <f t="shared" si="10"/>
        <v>-1.3859082279559312</v>
      </c>
    </row>
    <row r="33" spans="1:12" s="64" customFormat="1" ht="14.5" customHeight="1">
      <c r="A33" s="43" t="s">
        <v>31</v>
      </c>
      <c r="B33" s="281" t="s">
        <v>247</v>
      </c>
      <c r="C33" s="281">
        <f t="shared" si="10"/>
        <v>0.87802388262134912</v>
      </c>
      <c r="D33" s="281">
        <f t="shared" si="10"/>
        <v>1.2154277260192412</v>
      </c>
      <c r="E33" s="281">
        <f t="shared" si="10"/>
        <v>1.9128178967068976</v>
      </c>
      <c r="F33" s="281">
        <f t="shared" si="10"/>
        <v>0.83354161968543039</v>
      </c>
      <c r="G33" s="281">
        <f t="shared" si="10"/>
        <v>-0.54351158678432654</v>
      </c>
      <c r="H33" s="281">
        <f t="shared" si="10"/>
        <v>-1.8122480424019525</v>
      </c>
      <c r="I33" s="281">
        <f t="shared" si="10"/>
        <v>-0.67701441665025008</v>
      </c>
      <c r="J33" s="281">
        <f t="shared" si="10"/>
        <v>-0.43160443524730496</v>
      </c>
      <c r="K33" s="281">
        <f t="shared" si="10"/>
        <v>0.20181728222977435</v>
      </c>
      <c r="L33" s="281">
        <f t="shared" si="10"/>
        <v>-1.57724992617886</v>
      </c>
    </row>
    <row r="34" spans="1:12" ht="30" customHeight="1">
      <c r="A34" s="338" t="s">
        <v>305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</row>
  </sheetData>
  <mergeCells count="16">
    <mergeCell ref="A34:L34"/>
    <mergeCell ref="A16:A17"/>
    <mergeCell ref="A25:A26"/>
    <mergeCell ref="A5:A6"/>
    <mergeCell ref="B5:B6"/>
    <mergeCell ref="A7:A8"/>
    <mergeCell ref="C5:L5"/>
    <mergeCell ref="B30:L30"/>
    <mergeCell ref="B26:L26"/>
    <mergeCell ref="B25:L25"/>
    <mergeCell ref="B21:L21"/>
    <mergeCell ref="B17:L17"/>
    <mergeCell ref="B16:L16"/>
    <mergeCell ref="B12:L12"/>
    <mergeCell ref="B8:L8"/>
    <mergeCell ref="B7:L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G6" sqref="G6"/>
    </sheetView>
  </sheetViews>
  <sheetFormatPr baseColWidth="10" defaultColWidth="10.81640625" defaultRowHeight="14"/>
  <cols>
    <col min="1" max="1" width="24.54296875" style="1" customWidth="1"/>
    <col min="2" max="34" width="11.54296875" style="1" customWidth="1"/>
    <col min="35" max="16384" width="10.81640625" style="1"/>
  </cols>
  <sheetData>
    <row r="1" spans="1:12" s="50" customFormat="1" ht="20.149999999999999" customHeight="1">
      <c r="A1" s="49" t="s">
        <v>0</v>
      </c>
    </row>
    <row r="2" spans="1:12" s="127" customFormat="1" ht="14.5" customHeight="1">
      <c r="A2" s="126"/>
    </row>
    <row r="3" spans="1:12" s="125" customFormat="1" ht="14.5" customHeight="1">
      <c r="A3" s="54" t="s">
        <v>334</v>
      </c>
    </row>
    <row r="4" spans="1:12" s="127" customFormat="1" ht="14.5" customHeight="1"/>
    <row r="5" spans="1:12" s="42" customFormat="1" ht="20.149999999999999" customHeight="1">
      <c r="A5" s="421" t="s">
        <v>332</v>
      </c>
      <c r="B5" s="381" t="s">
        <v>148</v>
      </c>
      <c r="C5" s="427" t="s">
        <v>93</v>
      </c>
      <c r="D5" s="428"/>
      <c r="E5" s="428"/>
      <c r="F5" s="428"/>
      <c r="G5" s="428"/>
      <c r="H5" s="428"/>
      <c r="I5" s="428"/>
      <c r="J5" s="428"/>
      <c r="K5" s="428"/>
      <c r="L5" s="428"/>
    </row>
    <row r="6" spans="1:12" s="42" customFormat="1" ht="25" customHeight="1">
      <c r="A6" s="421"/>
      <c r="B6" s="382"/>
      <c r="C6" s="272" t="s">
        <v>143</v>
      </c>
      <c r="D6" s="273" t="s">
        <v>82</v>
      </c>
      <c r="E6" s="273" t="s">
        <v>83</v>
      </c>
      <c r="F6" s="273" t="s">
        <v>84</v>
      </c>
      <c r="G6" s="273" t="s">
        <v>85</v>
      </c>
      <c r="H6" s="273" t="s">
        <v>86</v>
      </c>
      <c r="I6" s="273" t="s">
        <v>87</v>
      </c>
      <c r="J6" s="273" t="s">
        <v>88</v>
      </c>
      <c r="K6" s="273" t="s">
        <v>89</v>
      </c>
      <c r="L6" s="273" t="s">
        <v>63</v>
      </c>
    </row>
    <row r="7" spans="1:12" s="42" customFormat="1" ht="14.5" customHeight="1">
      <c r="A7" s="458"/>
      <c r="B7" s="463">
        <v>2011</v>
      </c>
      <c r="C7" s="464"/>
      <c r="D7" s="464"/>
      <c r="E7" s="464"/>
      <c r="F7" s="464"/>
      <c r="G7" s="464"/>
      <c r="H7" s="464"/>
      <c r="I7" s="464"/>
      <c r="J7" s="464"/>
      <c r="K7" s="464"/>
      <c r="L7" s="464"/>
    </row>
    <row r="8" spans="1:12" s="64" customFormat="1" ht="14.5" customHeight="1">
      <c r="A8" s="458"/>
      <c r="B8" s="459" t="s">
        <v>5</v>
      </c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1:12" s="64" customFormat="1" ht="14.5" customHeight="1">
      <c r="A9" s="280" t="s">
        <v>10</v>
      </c>
      <c r="B9" s="279">
        <f>SUM(C9:L9)</f>
        <v>53702</v>
      </c>
      <c r="C9" s="279">
        <f>C10+C11</f>
        <v>2984</v>
      </c>
      <c r="D9" s="279">
        <f t="shared" ref="D9:L9" si="0">D10+D11</f>
        <v>3158</v>
      </c>
      <c r="E9" s="279">
        <f t="shared" si="0"/>
        <v>3435</v>
      </c>
      <c r="F9" s="279">
        <f t="shared" si="0"/>
        <v>5397</v>
      </c>
      <c r="G9" s="279">
        <f t="shared" si="0"/>
        <v>5003</v>
      </c>
      <c r="H9" s="279">
        <f t="shared" si="0"/>
        <v>6142</v>
      </c>
      <c r="I9" s="279">
        <f t="shared" si="0"/>
        <v>8297</v>
      </c>
      <c r="J9" s="279">
        <f t="shared" si="0"/>
        <v>6363</v>
      </c>
      <c r="K9" s="279">
        <f t="shared" si="0"/>
        <v>7724</v>
      </c>
      <c r="L9" s="279">
        <f t="shared" si="0"/>
        <v>5199</v>
      </c>
    </row>
    <row r="10" spans="1:12" s="64" customFormat="1" ht="14.5" customHeight="1">
      <c r="A10" s="44" t="s">
        <v>30</v>
      </c>
      <c r="B10" s="85">
        <f>SUM(C10:L10)</f>
        <v>36631</v>
      </c>
      <c r="C10" s="85">
        <v>1310</v>
      </c>
      <c r="D10" s="85">
        <v>1900</v>
      </c>
      <c r="E10" s="85">
        <v>1528</v>
      </c>
      <c r="F10" s="85">
        <v>2824</v>
      </c>
      <c r="G10" s="85">
        <v>2463</v>
      </c>
      <c r="H10" s="85">
        <v>4004</v>
      </c>
      <c r="I10" s="85">
        <v>6857</v>
      </c>
      <c r="J10" s="85">
        <v>5331</v>
      </c>
      <c r="K10" s="85">
        <v>7079</v>
      </c>
      <c r="L10" s="85">
        <v>3335</v>
      </c>
    </row>
    <row r="11" spans="1:12" s="64" customFormat="1" ht="14.5" customHeight="1">
      <c r="A11" s="43" t="s">
        <v>31</v>
      </c>
      <c r="B11" s="84">
        <f>SUM(C11:L11)</f>
        <v>17071</v>
      </c>
      <c r="C11" s="84">
        <v>1674</v>
      </c>
      <c r="D11" s="84">
        <v>1258</v>
      </c>
      <c r="E11" s="84">
        <v>1907</v>
      </c>
      <c r="F11" s="84">
        <v>2573</v>
      </c>
      <c r="G11" s="84">
        <v>2540</v>
      </c>
      <c r="H11" s="84">
        <v>2138</v>
      </c>
      <c r="I11" s="84">
        <v>1440</v>
      </c>
      <c r="J11" s="84">
        <v>1032</v>
      </c>
      <c r="K11" s="84">
        <v>645</v>
      </c>
      <c r="L11" s="84">
        <v>1864</v>
      </c>
    </row>
    <row r="12" spans="1:12" s="64" customFormat="1" ht="14.5" customHeight="1">
      <c r="A12" s="83"/>
      <c r="B12" s="395" t="s">
        <v>94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  <row r="13" spans="1:12" s="64" customFormat="1" ht="14.5" customHeight="1">
      <c r="A13" s="7" t="s">
        <v>10</v>
      </c>
      <c r="B13" s="86">
        <f t="shared" ref="B13:L13" si="1">B9*100/$B9</f>
        <v>100</v>
      </c>
      <c r="C13" s="286">
        <f t="shared" si="1"/>
        <v>5.5565900711332912</v>
      </c>
      <c r="D13" s="286">
        <f t="shared" si="1"/>
        <v>5.8806003500800719</v>
      </c>
      <c r="E13" s="286">
        <f t="shared" si="1"/>
        <v>6.3964098171390269</v>
      </c>
      <c r="F13" s="286">
        <f t="shared" si="1"/>
        <v>10.049905031469963</v>
      </c>
      <c r="G13" s="286">
        <f t="shared" si="1"/>
        <v>9.3162265837398976</v>
      </c>
      <c r="H13" s="286">
        <f t="shared" si="1"/>
        <v>11.437190421213362</v>
      </c>
      <c r="I13" s="286">
        <f t="shared" si="1"/>
        <v>15.450076347249636</v>
      </c>
      <c r="J13" s="286">
        <f t="shared" si="1"/>
        <v>11.848720718036573</v>
      </c>
      <c r="K13" s="286">
        <f t="shared" si="1"/>
        <v>14.38307698037317</v>
      </c>
      <c r="L13" s="286">
        <f t="shared" si="1"/>
        <v>9.6812036795650069</v>
      </c>
    </row>
    <row r="14" spans="1:12" s="64" customFormat="1" ht="14.5" customHeight="1">
      <c r="A14" s="44" t="s">
        <v>30</v>
      </c>
      <c r="B14" s="87">
        <f t="shared" ref="B14:L14" si="2">B10*100/$B10</f>
        <v>100</v>
      </c>
      <c r="C14" s="287">
        <f t="shared" si="2"/>
        <v>3.5762059457836259</v>
      </c>
      <c r="D14" s="287">
        <f t="shared" si="2"/>
        <v>5.1868635854877017</v>
      </c>
      <c r="E14" s="287">
        <f t="shared" si="2"/>
        <v>4.1713302940132673</v>
      </c>
      <c r="F14" s="287">
        <f t="shared" si="2"/>
        <v>7.7093172449564573</v>
      </c>
      <c r="G14" s="287">
        <f t="shared" si="2"/>
        <v>6.7238131637137943</v>
      </c>
      <c r="H14" s="287">
        <f t="shared" si="2"/>
        <v>10.93063252436461</v>
      </c>
      <c r="I14" s="287">
        <f t="shared" si="2"/>
        <v>18.719117687204825</v>
      </c>
      <c r="J14" s="287">
        <f t="shared" si="2"/>
        <v>14.553247249597336</v>
      </c>
      <c r="K14" s="287">
        <f t="shared" si="2"/>
        <v>19.325161748246021</v>
      </c>
      <c r="L14" s="287">
        <f t="shared" si="2"/>
        <v>9.1043105566323614</v>
      </c>
    </row>
    <row r="15" spans="1:12" s="64" customFormat="1" ht="14.5" customHeight="1">
      <c r="A15" s="43" t="s">
        <v>31</v>
      </c>
      <c r="B15" s="86">
        <f t="shared" ref="B15:L15" si="3">B11*100/$B11</f>
        <v>100</v>
      </c>
      <c r="C15" s="286">
        <f t="shared" si="3"/>
        <v>9.8061039189268353</v>
      </c>
      <c r="D15" s="286">
        <f t="shared" si="3"/>
        <v>7.3692226583094138</v>
      </c>
      <c r="E15" s="286">
        <f t="shared" si="3"/>
        <v>11.170991740378419</v>
      </c>
      <c r="F15" s="286">
        <f t="shared" si="3"/>
        <v>15.07234491242458</v>
      </c>
      <c r="G15" s="286">
        <f t="shared" si="3"/>
        <v>14.879034620115986</v>
      </c>
      <c r="H15" s="286">
        <f t="shared" si="3"/>
        <v>12.524163786538574</v>
      </c>
      <c r="I15" s="286">
        <f t="shared" si="3"/>
        <v>8.4353582098295359</v>
      </c>
      <c r="J15" s="286">
        <f t="shared" si="3"/>
        <v>6.0453400503778338</v>
      </c>
      <c r="K15" s="286">
        <f t="shared" si="3"/>
        <v>3.7783375314861463</v>
      </c>
      <c r="L15" s="286">
        <f t="shared" si="3"/>
        <v>10.919102571612676</v>
      </c>
    </row>
    <row r="16" spans="1:12" s="42" customFormat="1" ht="14.5" customHeight="1">
      <c r="A16" s="458"/>
      <c r="B16" s="461">
        <v>2015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</row>
    <row r="17" spans="1:12" s="64" customFormat="1" ht="14.5" customHeight="1">
      <c r="A17" s="458"/>
      <c r="B17" s="459" t="s">
        <v>5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</row>
    <row r="18" spans="1:12" s="64" customFormat="1" ht="14.5" customHeight="1">
      <c r="A18" s="280" t="s">
        <v>10</v>
      </c>
      <c r="B18" s="279">
        <f>SUM(C18:L18)</f>
        <v>59563</v>
      </c>
      <c r="C18" s="279">
        <f>C19+C20</f>
        <v>5061</v>
      </c>
      <c r="D18" s="279">
        <f t="shared" ref="D18:L18" si="4">D19+D20</f>
        <v>4620</v>
      </c>
      <c r="E18" s="279">
        <f t="shared" si="4"/>
        <v>4555</v>
      </c>
      <c r="F18" s="279">
        <f t="shared" si="4"/>
        <v>6164</v>
      </c>
      <c r="G18" s="279">
        <f t="shared" si="4"/>
        <v>5396</v>
      </c>
      <c r="H18" s="279">
        <f t="shared" si="4"/>
        <v>6270</v>
      </c>
      <c r="I18" s="279">
        <f t="shared" si="4"/>
        <v>8606</v>
      </c>
      <c r="J18" s="279">
        <f t="shared" si="4"/>
        <v>6474</v>
      </c>
      <c r="K18" s="279">
        <f t="shared" si="4"/>
        <v>6933</v>
      </c>
      <c r="L18" s="279">
        <f t="shared" si="4"/>
        <v>5484</v>
      </c>
    </row>
    <row r="19" spans="1:12" s="64" customFormat="1" ht="14.5" customHeight="1">
      <c r="A19" s="44" t="s">
        <v>30</v>
      </c>
      <c r="B19" s="85">
        <f>SUM(C19:L19)</f>
        <v>41132</v>
      </c>
      <c r="C19" s="85">
        <v>3138</v>
      </c>
      <c r="D19" s="85">
        <v>3184</v>
      </c>
      <c r="E19" s="85">
        <v>2216</v>
      </c>
      <c r="F19" s="85">
        <v>3336</v>
      </c>
      <c r="G19" s="85">
        <v>2843</v>
      </c>
      <c r="H19" s="85">
        <v>4229</v>
      </c>
      <c r="I19" s="85">
        <v>7120</v>
      </c>
      <c r="J19" s="85">
        <v>5373</v>
      </c>
      <c r="K19" s="85">
        <v>6204</v>
      </c>
      <c r="L19" s="85">
        <v>3489</v>
      </c>
    </row>
    <row r="20" spans="1:12" s="64" customFormat="1" ht="14.5" customHeight="1">
      <c r="A20" s="43" t="s">
        <v>31</v>
      </c>
      <c r="B20" s="84">
        <f>SUM(C20:L20)</f>
        <v>18431</v>
      </c>
      <c r="C20" s="84">
        <v>1923</v>
      </c>
      <c r="D20" s="84">
        <v>1436</v>
      </c>
      <c r="E20" s="84">
        <v>2339</v>
      </c>
      <c r="F20" s="84">
        <v>2828</v>
      </c>
      <c r="G20" s="84">
        <v>2553</v>
      </c>
      <c r="H20" s="84">
        <v>2041</v>
      </c>
      <c r="I20" s="84">
        <v>1486</v>
      </c>
      <c r="J20" s="84">
        <v>1101</v>
      </c>
      <c r="K20" s="84">
        <v>729</v>
      </c>
      <c r="L20" s="84">
        <v>1995</v>
      </c>
    </row>
    <row r="21" spans="1:12" s="64" customFormat="1" ht="14.5" customHeight="1">
      <c r="A21" s="83"/>
      <c r="B21" s="395" t="s">
        <v>94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</row>
    <row r="22" spans="1:12" s="64" customFormat="1" ht="14.5" customHeight="1">
      <c r="A22" s="7" t="s">
        <v>10</v>
      </c>
      <c r="B22" s="86">
        <f t="shared" ref="B22:L22" si="5">B18*100/$B18</f>
        <v>100</v>
      </c>
      <c r="C22" s="286">
        <f t="shared" si="5"/>
        <v>8.4968856504877195</v>
      </c>
      <c r="D22" s="286">
        <f t="shared" si="5"/>
        <v>7.7564931249265481</v>
      </c>
      <c r="E22" s="286">
        <f t="shared" si="5"/>
        <v>7.6473649749005252</v>
      </c>
      <c r="F22" s="286">
        <f t="shared" si="5"/>
        <v>10.348706411698538</v>
      </c>
      <c r="G22" s="286">
        <f t="shared" si="5"/>
        <v>9.0593153467756835</v>
      </c>
      <c r="H22" s="286">
        <f t="shared" si="5"/>
        <v>10.526669240971744</v>
      </c>
      <c r="I22" s="286">
        <f t="shared" si="5"/>
        <v>14.448567063445427</v>
      </c>
      <c r="J22" s="286">
        <f t="shared" si="5"/>
        <v>10.869163742591878</v>
      </c>
      <c r="K22" s="286">
        <f t="shared" si="5"/>
        <v>11.639776371237177</v>
      </c>
      <c r="L22" s="286">
        <f t="shared" si="5"/>
        <v>9.2070580729647595</v>
      </c>
    </row>
    <row r="23" spans="1:12" s="64" customFormat="1" ht="14.5" customHeight="1">
      <c r="A23" s="44" t="s">
        <v>30</v>
      </c>
      <c r="B23" s="87">
        <f t="shared" ref="B23:L23" si="6">B19*100/$B19</f>
        <v>100</v>
      </c>
      <c r="C23" s="287">
        <f t="shared" si="6"/>
        <v>7.6290965671496647</v>
      </c>
      <c r="D23" s="287">
        <f t="shared" si="6"/>
        <v>7.7409316347369446</v>
      </c>
      <c r="E23" s="287">
        <f t="shared" si="6"/>
        <v>5.3875328211611402</v>
      </c>
      <c r="F23" s="287">
        <f t="shared" si="6"/>
        <v>8.1104735971992614</v>
      </c>
      <c r="G23" s="287">
        <f t="shared" si="6"/>
        <v>6.9118934163181951</v>
      </c>
      <c r="H23" s="287">
        <f t="shared" si="6"/>
        <v>10.281532626665371</v>
      </c>
      <c r="I23" s="287">
        <f t="shared" si="6"/>
        <v>17.31012350481377</v>
      </c>
      <c r="J23" s="287">
        <f t="shared" si="6"/>
        <v>13.062822133618594</v>
      </c>
      <c r="K23" s="287">
        <f t="shared" si="6"/>
        <v>15.083146941554022</v>
      </c>
      <c r="L23" s="287">
        <f t="shared" si="6"/>
        <v>8.4824467567830393</v>
      </c>
    </row>
    <row r="24" spans="1:12" s="64" customFormat="1" ht="14.5" customHeight="1">
      <c r="A24" s="43" t="s">
        <v>31</v>
      </c>
      <c r="B24" s="86">
        <f t="shared" ref="B24:L24" si="7">B20*100/$B20</f>
        <v>100</v>
      </c>
      <c r="C24" s="286">
        <f t="shared" si="7"/>
        <v>10.433508762411154</v>
      </c>
      <c r="D24" s="286">
        <f t="shared" si="7"/>
        <v>7.7912213119201343</v>
      </c>
      <c r="E24" s="286">
        <f t="shared" si="7"/>
        <v>12.690575660571863</v>
      </c>
      <c r="F24" s="286">
        <f t="shared" si="7"/>
        <v>15.343714394227117</v>
      </c>
      <c r="G24" s="286">
        <f t="shared" si="7"/>
        <v>13.851662959144919</v>
      </c>
      <c r="H24" s="286">
        <f t="shared" si="7"/>
        <v>11.073734469100971</v>
      </c>
      <c r="I24" s="286">
        <f t="shared" si="7"/>
        <v>8.062503391025988</v>
      </c>
      <c r="J24" s="286">
        <f t="shared" si="7"/>
        <v>5.973631381910911</v>
      </c>
      <c r="K24" s="286">
        <f t="shared" si="7"/>
        <v>3.9552927133633551</v>
      </c>
      <c r="L24" s="286">
        <f t="shared" si="7"/>
        <v>10.824154956323586</v>
      </c>
    </row>
    <row r="25" spans="1:12" s="42" customFormat="1" ht="14.5" customHeight="1">
      <c r="A25" s="458"/>
      <c r="B25" s="461" t="s">
        <v>59</v>
      </c>
      <c r="C25" s="462"/>
      <c r="D25" s="462"/>
      <c r="E25" s="462"/>
      <c r="F25" s="462"/>
      <c r="G25" s="462"/>
      <c r="H25" s="462"/>
      <c r="I25" s="462"/>
      <c r="J25" s="462"/>
      <c r="K25" s="462"/>
      <c r="L25" s="462"/>
    </row>
    <row r="26" spans="1:12" s="64" customFormat="1" ht="14.5" customHeight="1">
      <c r="A26" s="458"/>
      <c r="B26" s="459" t="s">
        <v>5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</row>
    <row r="27" spans="1:12" s="64" customFormat="1" ht="14.5" customHeight="1">
      <c r="A27" s="280" t="s">
        <v>10</v>
      </c>
      <c r="B27" s="283">
        <f>B18-B9</f>
        <v>5861</v>
      </c>
      <c r="C27" s="283">
        <f t="shared" ref="C27:I27" si="8">C18-C9</f>
        <v>2077</v>
      </c>
      <c r="D27" s="283">
        <f t="shared" si="8"/>
        <v>1462</v>
      </c>
      <c r="E27" s="283">
        <f t="shared" si="8"/>
        <v>1120</v>
      </c>
      <c r="F27" s="283">
        <f t="shared" si="8"/>
        <v>767</v>
      </c>
      <c r="G27" s="283">
        <f t="shared" si="8"/>
        <v>393</v>
      </c>
      <c r="H27" s="283">
        <f t="shared" si="8"/>
        <v>128</v>
      </c>
      <c r="I27" s="283">
        <f t="shared" si="8"/>
        <v>309</v>
      </c>
      <c r="J27" s="283">
        <f t="shared" ref="J27:L29" si="9">J18-J9</f>
        <v>111</v>
      </c>
      <c r="K27" s="283">
        <f t="shared" si="9"/>
        <v>-791</v>
      </c>
      <c r="L27" s="283">
        <f t="shared" si="9"/>
        <v>285</v>
      </c>
    </row>
    <row r="28" spans="1:12" s="64" customFormat="1" ht="14.5" customHeight="1">
      <c r="A28" s="44" t="s">
        <v>30</v>
      </c>
      <c r="B28" s="284">
        <f t="shared" ref="B28:I29" si="10">B19-B10</f>
        <v>4501</v>
      </c>
      <c r="C28" s="284">
        <f t="shared" si="10"/>
        <v>1828</v>
      </c>
      <c r="D28" s="284">
        <f t="shared" si="10"/>
        <v>1284</v>
      </c>
      <c r="E28" s="284">
        <f t="shared" si="10"/>
        <v>688</v>
      </c>
      <c r="F28" s="284">
        <f t="shared" si="10"/>
        <v>512</v>
      </c>
      <c r="G28" s="284">
        <f t="shared" si="10"/>
        <v>380</v>
      </c>
      <c r="H28" s="284">
        <f t="shared" si="10"/>
        <v>225</v>
      </c>
      <c r="I28" s="284">
        <f t="shared" si="10"/>
        <v>263</v>
      </c>
      <c r="J28" s="284">
        <f t="shared" si="9"/>
        <v>42</v>
      </c>
      <c r="K28" s="284">
        <f t="shared" si="9"/>
        <v>-875</v>
      </c>
      <c r="L28" s="284">
        <f t="shared" si="9"/>
        <v>154</v>
      </c>
    </row>
    <row r="29" spans="1:12" s="64" customFormat="1" ht="14.5" customHeight="1">
      <c r="A29" s="43" t="s">
        <v>31</v>
      </c>
      <c r="B29" s="285">
        <f t="shared" si="10"/>
        <v>1360</v>
      </c>
      <c r="C29" s="285">
        <f t="shared" si="10"/>
        <v>249</v>
      </c>
      <c r="D29" s="285">
        <f t="shared" si="10"/>
        <v>178</v>
      </c>
      <c r="E29" s="285">
        <f t="shared" si="10"/>
        <v>432</v>
      </c>
      <c r="F29" s="285">
        <f t="shared" si="10"/>
        <v>255</v>
      </c>
      <c r="G29" s="285">
        <f t="shared" si="10"/>
        <v>13</v>
      </c>
      <c r="H29" s="285">
        <f t="shared" si="10"/>
        <v>-97</v>
      </c>
      <c r="I29" s="285">
        <f t="shared" si="10"/>
        <v>46</v>
      </c>
      <c r="J29" s="285">
        <f t="shared" si="9"/>
        <v>69</v>
      </c>
      <c r="K29" s="285">
        <f t="shared" si="9"/>
        <v>84</v>
      </c>
      <c r="L29" s="285">
        <f t="shared" si="9"/>
        <v>131</v>
      </c>
    </row>
    <row r="30" spans="1:12" s="64" customFormat="1" ht="14.5" customHeight="1">
      <c r="A30" s="83"/>
      <c r="B30" s="395" t="s">
        <v>115</v>
      </c>
      <c r="C30" s="378"/>
      <c r="D30" s="378"/>
      <c r="E30" s="378"/>
      <c r="F30" s="378"/>
      <c r="G30" s="378"/>
      <c r="H30" s="378"/>
      <c r="I30" s="378"/>
      <c r="J30" s="378"/>
      <c r="K30" s="378"/>
      <c r="L30" s="378"/>
    </row>
    <row r="31" spans="1:12" s="64" customFormat="1" ht="14.5" customHeight="1">
      <c r="A31" s="7" t="s">
        <v>10</v>
      </c>
      <c r="B31" s="288" t="s">
        <v>247</v>
      </c>
      <c r="C31" s="281">
        <f t="shared" ref="C31:I33" si="11">C22-C13</f>
        <v>2.9402955793544283</v>
      </c>
      <c r="D31" s="281">
        <f t="shared" si="11"/>
        <v>1.8758927748464762</v>
      </c>
      <c r="E31" s="281">
        <f t="shared" si="11"/>
        <v>1.2509551577614983</v>
      </c>
      <c r="F31" s="281">
        <f t="shared" si="11"/>
        <v>0.29880138022857494</v>
      </c>
      <c r="G31" s="281">
        <f t="shared" si="11"/>
        <v>-0.25691123696421414</v>
      </c>
      <c r="H31" s="281">
        <f t="shared" si="11"/>
        <v>-0.91052118024161821</v>
      </c>
      <c r="I31" s="281">
        <f t="shared" si="11"/>
        <v>-1.001509283804209</v>
      </c>
      <c r="J31" s="281">
        <f t="shared" ref="J31:L33" si="12">J22-J13</f>
        <v>-0.97955697544469444</v>
      </c>
      <c r="K31" s="281">
        <f t="shared" si="12"/>
        <v>-2.7433006091359928</v>
      </c>
      <c r="L31" s="281">
        <f t="shared" si="12"/>
        <v>-0.4741456066002474</v>
      </c>
    </row>
    <row r="32" spans="1:12" s="64" customFormat="1" ht="14.5" customHeight="1">
      <c r="A32" s="44" t="s">
        <v>30</v>
      </c>
      <c r="B32" s="282" t="s">
        <v>247</v>
      </c>
      <c r="C32" s="282">
        <f>C23-C14</f>
        <v>4.0528906213660392</v>
      </c>
      <c r="D32" s="282">
        <f t="shared" si="11"/>
        <v>2.5540680492492429</v>
      </c>
      <c r="E32" s="282">
        <f t="shared" si="11"/>
        <v>1.2162025271478729</v>
      </c>
      <c r="F32" s="282">
        <f t="shared" si="11"/>
        <v>0.4011563522428041</v>
      </c>
      <c r="G32" s="282">
        <f t="shared" si="11"/>
        <v>0.18808025260440075</v>
      </c>
      <c r="H32" s="282">
        <f t="shared" si="11"/>
        <v>-0.64909989769923904</v>
      </c>
      <c r="I32" s="282">
        <f t="shared" si="11"/>
        <v>-1.408994182391055</v>
      </c>
      <c r="J32" s="282">
        <f t="shared" si="12"/>
        <v>-1.4904251159787414</v>
      </c>
      <c r="K32" s="282">
        <f t="shared" si="12"/>
        <v>-4.2420148066919996</v>
      </c>
      <c r="L32" s="282">
        <f t="shared" si="12"/>
        <v>-0.62186379984932216</v>
      </c>
    </row>
    <row r="33" spans="1:12" s="64" customFormat="1" ht="14.5" customHeight="1">
      <c r="A33" s="43" t="s">
        <v>31</v>
      </c>
      <c r="B33" s="281" t="s">
        <v>247</v>
      </c>
      <c r="C33" s="281">
        <f t="shared" si="11"/>
        <v>0.62740484348431913</v>
      </c>
      <c r="D33" s="281">
        <f t="shared" si="11"/>
        <v>0.42199865361072053</v>
      </c>
      <c r="E33" s="281">
        <f t="shared" si="11"/>
        <v>1.519583920193444</v>
      </c>
      <c r="F33" s="281">
        <f t="shared" si="11"/>
        <v>0.27136948180253739</v>
      </c>
      <c r="G33" s="281">
        <f t="shared" si="11"/>
        <v>-1.0273716609710668</v>
      </c>
      <c r="H33" s="281">
        <f t="shared" si="11"/>
        <v>-1.4504293174376031</v>
      </c>
      <c r="I33" s="281">
        <f t="shared" si="11"/>
        <v>-0.37285481880354787</v>
      </c>
      <c r="J33" s="281">
        <f t="shared" si="12"/>
        <v>-7.1708668466922809E-2</v>
      </c>
      <c r="K33" s="281">
        <f t="shared" si="12"/>
        <v>0.17695518187720882</v>
      </c>
      <c r="L33" s="281">
        <f t="shared" si="12"/>
        <v>-9.4947615289090237E-2</v>
      </c>
    </row>
    <row r="34" spans="1:12" ht="30" customHeight="1">
      <c r="A34" s="338" t="s">
        <v>305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</row>
  </sheetData>
  <mergeCells count="16">
    <mergeCell ref="A25:A26"/>
    <mergeCell ref="B30:L30"/>
    <mergeCell ref="B25:L25"/>
    <mergeCell ref="B26:L26"/>
    <mergeCell ref="A34:L34"/>
    <mergeCell ref="A16:A17"/>
    <mergeCell ref="B21:L21"/>
    <mergeCell ref="B17:L17"/>
    <mergeCell ref="B16:L16"/>
    <mergeCell ref="B12:L12"/>
    <mergeCell ref="A5:A6"/>
    <mergeCell ref="B5:B6"/>
    <mergeCell ref="A7:A8"/>
    <mergeCell ref="C5:L5"/>
    <mergeCell ref="B8:L8"/>
    <mergeCell ref="B7:L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D35" sqref="D35"/>
    </sheetView>
  </sheetViews>
  <sheetFormatPr baseColWidth="10" defaultColWidth="10.81640625" defaultRowHeight="14"/>
  <cols>
    <col min="1" max="1" width="24.54296875" style="1" customWidth="1"/>
    <col min="2" max="34" width="11.54296875" style="1" customWidth="1"/>
    <col min="35" max="16384" width="10.81640625" style="1"/>
  </cols>
  <sheetData>
    <row r="1" spans="1:12" s="50" customFormat="1" ht="20.149999999999999" customHeight="1">
      <c r="A1" s="49" t="s">
        <v>0</v>
      </c>
    </row>
    <row r="2" spans="1:12" s="127" customFormat="1" ht="14.5" customHeight="1">
      <c r="A2" s="126"/>
    </row>
    <row r="3" spans="1:12" s="125" customFormat="1" ht="14.5" customHeight="1">
      <c r="A3" s="54" t="s">
        <v>339</v>
      </c>
    </row>
    <row r="4" spans="1:12" s="127" customFormat="1" ht="14.5" customHeight="1"/>
    <row r="5" spans="1:12" s="42" customFormat="1" ht="20.149999999999999" customHeight="1">
      <c r="A5" s="421" t="s">
        <v>332</v>
      </c>
      <c r="B5" s="381" t="s">
        <v>148</v>
      </c>
      <c r="C5" s="427" t="s">
        <v>93</v>
      </c>
      <c r="D5" s="428"/>
      <c r="E5" s="428"/>
      <c r="F5" s="428"/>
      <c r="G5" s="428"/>
      <c r="H5" s="428"/>
      <c r="I5" s="428"/>
      <c r="J5" s="428"/>
      <c r="K5" s="428"/>
      <c r="L5" s="428"/>
    </row>
    <row r="6" spans="1:12" s="42" customFormat="1" ht="25" customHeight="1">
      <c r="A6" s="421"/>
      <c r="B6" s="382"/>
      <c r="C6" s="272" t="s">
        <v>143</v>
      </c>
      <c r="D6" s="273" t="s">
        <v>82</v>
      </c>
      <c r="E6" s="273" t="s">
        <v>83</v>
      </c>
      <c r="F6" s="273" t="s">
        <v>84</v>
      </c>
      <c r="G6" s="273" t="s">
        <v>85</v>
      </c>
      <c r="H6" s="273" t="s">
        <v>86</v>
      </c>
      <c r="I6" s="273" t="s">
        <v>87</v>
      </c>
      <c r="J6" s="273" t="s">
        <v>88</v>
      </c>
      <c r="K6" s="273" t="s">
        <v>89</v>
      </c>
      <c r="L6" s="273" t="s">
        <v>63</v>
      </c>
    </row>
    <row r="7" spans="1:12" s="42" customFormat="1" ht="14.5" customHeight="1">
      <c r="A7" s="458"/>
      <c r="B7" s="463">
        <v>2011</v>
      </c>
      <c r="C7" s="464"/>
      <c r="D7" s="464"/>
      <c r="E7" s="464"/>
      <c r="F7" s="464"/>
      <c r="G7" s="464"/>
      <c r="H7" s="464"/>
      <c r="I7" s="464"/>
      <c r="J7" s="464"/>
      <c r="K7" s="464"/>
      <c r="L7" s="464"/>
    </row>
    <row r="8" spans="1:12" s="64" customFormat="1" ht="14.5" customHeight="1">
      <c r="A8" s="458"/>
      <c r="B8" s="459" t="s">
        <v>5</v>
      </c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1:12" s="64" customFormat="1" ht="14.5" customHeight="1">
      <c r="A9" s="280" t="s">
        <v>10</v>
      </c>
      <c r="B9" s="279">
        <f>B10+B11</f>
        <v>24731</v>
      </c>
      <c r="C9" s="279">
        <f>C10+C11</f>
        <v>1183</v>
      </c>
      <c r="D9" s="279">
        <f t="shared" ref="D9:L9" si="0">D10+D11</f>
        <v>1350</v>
      </c>
      <c r="E9" s="279">
        <f t="shared" si="0"/>
        <v>1234</v>
      </c>
      <c r="F9" s="279">
        <f t="shared" si="0"/>
        <v>2055</v>
      </c>
      <c r="G9" s="279">
        <f t="shared" si="0"/>
        <v>1882</v>
      </c>
      <c r="H9" s="279">
        <f t="shared" si="0"/>
        <v>2583</v>
      </c>
      <c r="I9" s="279">
        <f t="shared" si="0"/>
        <v>4403</v>
      </c>
      <c r="J9" s="279">
        <f t="shared" si="0"/>
        <v>3213</v>
      </c>
      <c r="K9" s="279">
        <f t="shared" si="0"/>
        <v>4541</v>
      </c>
      <c r="L9" s="279">
        <f t="shared" si="0"/>
        <v>2287</v>
      </c>
    </row>
    <row r="10" spans="1:12" s="64" customFormat="1" ht="14.5" customHeight="1">
      <c r="A10" s="44" t="s">
        <v>30</v>
      </c>
      <c r="B10" s="85">
        <f>SUM(C10:L10)</f>
        <v>20768</v>
      </c>
      <c r="C10" s="85">
        <v>793</v>
      </c>
      <c r="D10" s="85">
        <v>1079</v>
      </c>
      <c r="E10" s="85">
        <v>804</v>
      </c>
      <c r="F10" s="85">
        <v>1370</v>
      </c>
      <c r="G10" s="85">
        <v>1164</v>
      </c>
      <c r="H10" s="85">
        <v>2077</v>
      </c>
      <c r="I10" s="85">
        <v>4144</v>
      </c>
      <c r="J10" s="85">
        <v>3050</v>
      </c>
      <c r="K10" s="85">
        <v>4447</v>
      </c>
      <c r="L10" s="85">
        <v>1840</v>
      </c>
    </row>
    <row r="11" spans="1:12" s="64" customFormat="1" ht="14.5" customHeight="1">
      <c r="A11" s="43" t="s">
        <v>31</v>
      </c>
      <c r="B11" s="84">
        <f>SUM(C11:L11)</f>
        <v>3963</v>
      </c>
      <c r="C11" s="84">
        <v>390</v>
      </c>
      <c r="D11" s="84">
        <v>271</v>
      </c>
      <c r="E11" s="84">
        <v>430</v>
      </c>
      <c r="F11" s="84">
        <v>685</v>
      </c>
      <c r="G11" s="84">
        <v>718</v>
      </c>
      <c r="H11" s="84">
        <v>506</v>
      </c>
      <c r="I11" s="84">
        <v>259</v>
      </c>
      <c r="J11" s="84">
        <v>163</v>
      </c>
      <c r="K11" s="84">
        <v>94</v>
      </c>
      <c r="L11" s="84">
        <v>447</v>
      </c>
    </row>
    <row r="12" spans="1:12" s="64" customFormat="1" ht="14.5" customHeight="1">
      <c r="A12" s="83"/>
      <c r="B12" s="395" t="s">
        <v>94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  <row r="13" spans="1:12" s="64" customFormat="1" ht="14.5" customHeight="1">
      <c r="A13" s="7" t="s">
        <v>10</v>
      </c>
      <c r="B13" s="86">
        <f t="shared" ref="B13:L13" si="1">B9*100/$B9</f>
        <v>100</v>
      </c>
      <c r="C13" s="286">
        <f t="shared" si="1"/>
        <v>4.7834701386923291</v>
      </c>
      <c r="D13" s="286">
        <f t="shared" si="1"/>
        <v>5.4587359993530384</v>
      </c>
      <c r="E13" s="286">
        <f t="shared" si="1"/>
        <v>4.9896890542234447</v>
      </c>
      <c r="F13" s="286">
        <f t="shared" si="1"/>
        <v>8.3094092434596263</v>
      </c>
      <c r="G13" s="286">
        <f t="shared" si="1"/>
        <v>7.6098823339129025</v>
      </c>
      <c r="H13" s="286">
        <f t="shared" si="1"/>
        <v>10.444381545428815</v>
      </c>
      <c r="I13" s="286">
        <f t="shared" si="1"/>
        <v>17.803566374186243</v>
      </c>
      <c r="J13" s="286">
        <f t="shared" si="1"/>
        <v>12.991791678460233</v>
      </c>
      <c r="K13" s="286">
        <f t="shared" si="1"/>
        <v>18.361570498564554</v>
      </c>
      <c r="L13" s="286">
        <f t="shared" si="1"/>
        <v>9.2475031337188138</v>
      </c>
    </row>
    <row r="14" spans="1:12" s="64" customFormat="1" ht="14.5" customHeight="1">
      <c r="A14" s="44" t="s">
        <v>30</v>
      </c>
      <c r="B14" s="87">
        <f t="shared" ref="B14:L14" si="2">B10*100/$B10</f>
        <v>100</v>
      </c>
      <c r="C14" s="287">
        <f t="shared" si="2"/>
        <v>3.8183744221879814</v>
      </c>
      <c r="D14" s="287">
        <f t="shared" si="2"/>
        <v>5.1954930662557786</v>
      </c>
      <c r="E14" s="287">
        <f t="shared" si="2"/>
        <v>3.8713405238828966</v>
      </c>
      <c r="F14" s="287">
        <f t="shared" si="2"/>
        <v>6.5966872110939905</v>
      </c>
      <c r="G14" s="287">
        <f t="shared" si="2"/>
        <v>5.6047765793528503</v>
      </c>
      <c r="H14" s="287">
        <f t="shared" si="2"/>
        <v>10.000963020030817</v>
      </c>
      <c r="I14" s="287">
        <f t="shared" si="2"/>
        <v>19.953775038520803</v>
      </c>
      <c r="J14" s="287">
        <f t="shared" si="2"/>
        <v>14.686055469953775</v>
      </c>
      <c r="K14" s="287">
        <f t="shared" si="2"/>
        <v>21.412750385208014</v>
      </c>
      <c r="L14" s="287">
        <f t="shared" si="2"/>
        <v>8.8597842835130969</v>
      </c>
    </row>
    <row r="15" spans="1:12" s="64" customFormat="1" ht="14.5" customHeight="1">
      <c r="A15" s="43" t="s">
        <v>31</v>
      </c>
      <c r="B15" s="86">
        <f t="shared" ref="B15:L15" si="3">B11*100/$B11</f>
        <v>100</v>
      </c>
      <c r="C15" s="286">
        <f t="shared" si="3"/>
        <v>9.8410295230885687</v>
      </c>
      <c r="D15" s="286">
        <f t="shared" si="3"/>
        <v>6.8382538480948778</v>
      </c>
      <c r="E15" s="286">
        <f t="shared" si="3"/>
        <v>10.850365884430987</v>
      </c>
      <c r="F15" s="286">
        <f t="shared" si="3"/>
        <v>17.284885187988898</v>
      </c>
      <c r="G15" s="286">
        <f t="shared" si="3"/>
        <v>18.117587686096392</v>
      </c>
      <c r="H15" s="286">
        <f t="shared" si="3"/>
        <v>12.768104970981579</v>
      </c>
      <c r="I15" s="286">
        <f t="shared" si="3"/>
        <v>6.5354529396921528</v>
      </c>
      <c r="J15" s="286">
        <f t="shared" si="3"/>
        <v>4.113045672470351</v>
      </c>
      <c r="K15" s="286">
        <f t="shared" si="3"/>
        <v>2.3719404491546809</v>
      </c>
      <c r="L15" s="286">
        <f t="shared" si="3"/>
        <v>11.279333838001515</v>
      </c>
    </row>
    <row r="16" spans="1:12" s="42" customFormat="1" ht="14.5" customHeight="1">
      <c r="A16" s="458"/>
      <c r="B16" s="461">
        <v>2015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</row>
    <row r="17" spans="1:12" s="64" customFormat="1" ht="14.5" customHeight="1">
      <c r="A17" s="458"/>
      <c r="B17" s="459" t="s">
        <v>5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</row>
    <row r="18" spans="1:12" s="64" customFormat="1" ht="14.5" customHeight="1">
      <c r="A18" s="280" t="s">
        <v>10</v>
      </c>
      <c r="B18" s="279">
        <f>B19+B20</f>
        <v>27014</v>
      </c>
      <c r="C18" s="279">
        <f>C19+C20</f>
        <v>1875</v>
      </c>
      <c r="D18" s="279">
        <f t="shared" ref="D18:L18" si="4">D19+D20</f>
        <v>2376</v>
      </c>
      <c r="E18" s="279">
        <f t="shared" si="4"/>
        <v>1950</v>
      </c>
      <c r="F18" s="279">
        <f t="shared" si="4"/>
        <v>2723</v>
      </c>
      <c r="G18" s="279">
        <f t="shared" si="4"/>
        <v>2227</v>
      </c>
      <c r="H18" s="279">
        <f t="shared" si="4"/>
        <v>2710</v>
      </c>
      <c r="I18" s="279">
        <f t="shared" si="4"/>
        <v>4499</v>
      </c>
      <c r="J18" s="279">
        <f t="shared" si="4"/>
        <v>2970</v>
      </c>
      <c r="K18" s="279">
        <f t="shared" si="4"/>
        <v>3550</v>
      </c>
      <c r="L18" s="279">
        <f t="shared" si="4"/>
        <v>2134</v>
      </c>
    </row>
    <row r="19" spans="1:12" s="64" customFormat="1" ht="14.5" customHeight="1">
      <c r="A19" s="44" t="s">
        <v>30</v>
      </c>
      <c r="B19" s="85">
        <f>SUM(C19:L19)</f>
        <v>22099</v>
      </c>
      <c r="C19" s="85">
        <v>1380</v>
      </c>
      <c r="D19" s="85">
        <v>1950</v>
      </c>
      <c r="E19" s="85">
        <v>1276</v>
      </c>
      <c r="F19" s="85">
        <v>1800</v>
      </c>
      <c r="G19" s="85">
        <v>1393</v>
      </c>
      <c r="H19" s="85">
        <v>2168</v>
      </c>
      <c r="I19" s="85">
        <v>4161</v>
      </c>
      <c r="J19" s="85">
        <v>2804</v>
      </c>
      <c r="K19" s="85">
        <v>3425</v>
      </c>
      <c r="L19" s="85">
        <v>1742</v>
      </c>
    </row>
    <row r="20" spans="1:12" s="64" customFormat="1" ht="14.5" customHeight="1">
      <c r="A20" s="43" t="s">
        <v>31</v>
      </c>
      <c r="B20" s="84">
        <f>SUM(C20:L20)</f>
        <v>4915</v>
      </c>
      <c r="C20" s="84">
        <v>495</v>
      </c>
      <c r="D20" s="84">
        <v>426</v>
      </c>
      <c r="E20" s="84">
        <v>674</v>
      </c>
      <c r="F20" s="84">
        <v>923</v>
      </c>
      <c r="G20" s="84">
        <v>834</v>
      </c>
      <c r="H20" s="84">
        <v>542</v>
      </c>
      <c r="I20" s="84">
        <v>338</v>
      </c>
      <c r="J20" s="84">
        <v>166</v>
      </c>
      <c r="K20" s="84">
        <v>125</v>
      </c>
      <c r="L20" s="84">
        <v>392</v>
      </c>
    </row>
    <row r="21" spans="1:12" s="64" customFormat="1" ht="14.5" customHeight="1">
      <c r="A21" s="83"/>
      <c r="B21" s="395" t="s">
        <v>94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</row>
    <row r="22" spans="1:12" s="64" customFormat="1" ht="14.5" customHeight="1">
      <c r="A22" s="7" t="s">
        <v>10</v>
      </c>
      <c r="B22" s="86">
        <f t="shared" ref="B22:L22" si="5">B18*100/$B18</f>
        <v>100</v>
      </c>
      <c r="C22" s="286">
        <f t="shared" si="5"/>
        <v>6.940845487524987</v>
      </c>
      <c r="D22" s="286">
        <f t="shared" si="5"/>
        <v>8.7954394017916631</v>
      </c>
      <c r="E22" s="286">
        <f t="shared" si="5"/>
        <v>7.2184793070259863</v>
      </c>
      <c r="F22" s="286">
        <f t="shared" si="5"/>
        <v>10.079958540016287</v>
      </c>
      <c r="G22" s="286">
        <f t="shared" si="5"/>
        <v>8.2438735470496773</v>
      </c>
      <c r="H22" s="286">
        <f t="shared" si="5"/>
        <v>10.031835344636114</v>
      </c>
      <c r="I22" s="286">
        <f t="shared" si="5"/>
        <v>16.654327385799956</v>
      </c>
      <c r="J22" s="286">
        <f t="shared" si="5"/>
        <v>10.99429925223958</v>
      </c>
      <c r="K22" s="286">
        <f t="shared" si="5"/>
        <v>13.141334123047308</v>
      </c>
      <c r="L22" s="286">
        <f t="shared" si="5"/>
        <v>7.899607610868439</v>
      </c>
    </row>
    <row r="23" spans="1:12" s="64" customFormat="1" ht="14.5" customHeight="1">
      <c r="A23" s="44" t="s">
        <v>30</v>
      </c>
      <c r="B23" s="87">
        <f t="shared" ref="B23:L23" si="6">B19*100/$B19</f>
        <v>100</v>
      </c>
      <c r="C23" s="287">
        <f t="shared" si="6"/>
        <v>6.2446264536856875</v>
      </c>
      <c r="D23" s="287">
        <f t="shared" si="6"/>
        <v>8.8239286845558631</v>
      </c>
      <c r="E23" s="287">
        <f t="shared" si="6"/>
        <v>5.7740169238427077</v>
      </c>
      <c r="F23" s="287">
        <f t="shared" si="6"/>
        <v>8.1451649395900265</v>
      </c>
      <c r="G23" s="287">
        <f t="shared" si="6"/>
        <v>6.3034526449160593</v>
      </c>
      <c r="H23" s="287">
        <f t="shared" si="6"/>
        <v>9.8103986605728775</v>
      </c>
      <c r="I23" s="287">
        <f t="shared" si="6"/>
        <v>18.828906285352279</v>
      </c>
      <c r="J23" s="287">
        <f t="shared" si="6"/>
        <v>12.688356939228019</v>
      </c>
      <c r="K23" s="287">
        <f t="shared" si="6"/>
        <v>15.498438843386579</v>
      </c>
      <c r="L23" s="287">
        <f t="shared" si="6"/>
        <v>7.8827096248699036</v>
      </c>
    </row>
    <row r="24" spans="1:12" s="64" customFormat="1" ht="14.5" customHeight="1">
      <c r="A24" s="43" t="s">
        <v>31</v>
      </c>
      <c r="B24" s="86">
        <f t="shared" ref="B24:L24" si="7">B20*100/$B20</f>
        <v>100</v>
      </c>
      <c r="C24" s="286">
        <f t="shared" si="7"/>
        <v>10.07121057985758</v>
      </c>
      <c r="D24" s="286">
        <f t="shared" si="7"/>
        <v>8.6673448626653098</v>
      </c>
      <c r="E24" s="286">
        <f t="shared" si="7"/>
        <v>13.713123092573754</v>
      </c>
      <c r="F24" s="286">
        <f t="shared" si="7"/>
        <v>18.779247202441507</v>
      </c>
      <c r="G24" s="286">
        <f t="shared" si="7"/>
        <v>16.968463886063073</v>
      </c>
      <c r="H24" s="286">
        <f t="shared" si="7"/>
        <v>11.027466937945066</v>
      </c>
      <c r="I24" s="286">
        <f t="shared" si="7"/>
        <v>6.8769074262461851</v>
      </c>
      <c r="J24" s="286">
        <f t="shared" si="7"/>
        <v>3.3774160732451679</v>
      </c>
      <c r="K24" s="286">
        <f t="shared" si="7"/>
        <v>2.5432349949135302</v>
      </c>
      <c r="L24" s="286">
        <f t="shared" si="7"/>
        <v>7.9755849440488298</v>
      </c>
    </row>
    <row r="25" spans="1:12" s="42" customFormat="1" ht="14.5" customHeight="1">
      <c r="A25" s="458"/>
      <c r="B25" s="461" t="s">
        <v>59</v>
      </c>
      <c r="C25" s="462"/>
      <c r="D25" s="462"/>
      <c r="E25" s="462"/>
      <c r="F25" s="462"/>
      <c r="G25" s="462"/>
      <c r="H25" s="462"/>
      <c r="I25" s="462"/>
      <c r="J25" s="462"/>
      <c r="K25" s="462"/>
      <c r="L25" s="462"/>
    </row>
    <row r="26" spans="1:12" s="64" customFormat="1" ht="14.5" customHeight="1">
      <c r="A26" s="458"/>
      <c r="B26" s="459" t="s">
        <v>5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</row>
    <row r="27" spans="1:12" s="64" customFormat="1" ht="14.5" customHeight="1">
      <c r="A27" s="280" t="s">
        <v>10</v>
      </c>
      <c r="B27" s="283">
        <f>B18-B9</f>
        <v>2283</v>
      </c>
      <c r="C27" s="283">
        <f t="shared" ref="C27:L29" si="8">C18-C9</f>
        <v>692</v>
      </c>
      <c r="D27" s="283">
        <f t="shared" si="8"/>
        <v>1026</v>
      </c>
      <c r="E27" s="283">
        <f t="shared" si="8"/>
        <v>716</v>
      </c>
      <c r="F27" s="283">
        <f t="shared" si="8"/>
        <v>668</v>
      </c>
      <c r="G27" s="283">
        <f t="shared" si="8"/>
        <v>345</v>
      </c>
      <c r="H27" s="283">
        <f t="shared" si="8"/>
        <v>127</v>
      </c>
      <c r="I27" s="283">
        <f t="shared" si="8"/>
        <v>96</v>
      </c>
      <c r="J27" s="283">
        <f t="shared" si="8"/>
        <v>-243</v>
      </c>
      <c r="K27" s="283">
        <f t="shared" si="8"/>
        <v>-991</v>
      </c>
      <c r="L27" s="283">
        <f t="shared" si="8"/>
        <v>-153</v>
      </c>
    </row>
    <row r="28" spans="1:12" s="64" customFormat="1" ht="14.5" customHeight="1">
      <c r="A28" s="44" t="s">
        <v>30</v>
      </c>
      <c r="B28" s="284">
        <f t="shared" ref="B28:I29" si="9">B19-B10</f>
        <v>1331</v>
      </c>
      <c r="C28" s="284">
        <f t="shared" si="9"/>
        <v>587</v>
      </c>
      <c r="D28" s="284">
        <f t="shared" si="9"/>
        <v>871</v>
      </c>
      <c r="E28" s="284">
        <f t="shared" si="9"/>
        <v>472</v>
      </c>
      <c r="F28" s="284">
        <f t="shared" si="9"/>
        <v>430</v>
      </c>
      <c r="G28" s="284">
        <f t="shared" si="9"/>
        <v>229</v>
      </c>
      <c r="H28" s="284">
        <f t="shared" si="9"/>
        <v>91</v>
      </c>
      <c r="I28" s="284">
        <f t="shared" si="9"/>
        <v>17</v>
      </c>
      <c r="J28" s="284">
        <f t="shared" si="8"/>
        <v>-246</v>
      </c>
      <c r="K28" s="284">
        <f t="shared" si="8"/>
        <v>-1022</v>
      </c>
      <c r="L28" s="284">
        <f t="shared" si="8"/>
        <v>-98</v>
      </c>
    </row>
    <row r="29" spans="1:12" s="64" customFormat="1" ht="14.5" customHeight="1">
      <c r="A29" s="43" t="s">
        <v>31</v>
      </c>
      <c r="B29" s="285">
        <f t="shared" si="9"/>
        <v>952</v>
      </c>
      <c r="C29" s="285">
        <f t="shared" si="9"/>
        <v>105</v>
      </c>
      <c r="D29" s="285">
        <f t="shared" si="9"/>
        <v>155</v>
      </c>
      <c r="E29" s="285">
        <f t="shared" si="9"/>
        <v>244</v>
      </c>
      <c r="F29" s="285">
        <f t="shared" si="9"/>
        <v>238</v>
      </c>
      <c r="G29" s="285">
        <f t="shared" si="9"/>
        <v>116</v>
      </c>
      <c r="H29" s="285">
        <f t="shared" si="9"/>
        <v>36</v>
      </c>
      <c r="I29" s="285">
        <f t="shared" si="9"/>
        <v>79</v>
      </c>
      <c r="J29" s="285">
        <f t="shared" si="8"/>
        <v>3</v>
      </c>
      <c r="K29" s="285">
        <f t="shared" si="8"/>
        <v>31</v>
      </c>
      <c r="L29" s="285">
        <f t="shared" si="8"/>
        <v>-55</v>
      </c>
    </row>
    <row r="30" spans="1:12" s="64" customFormat="1" ht="14.5" customHeight="1">
      <c r="A30" s="83"/>
      <c r="B30" s="395" t="s">
        <v>115</v>
      </c>
      <c r="C30" s="378"/>
      <c r="D30" s="378"/>
      <c r="E30" s="378"/>
      <c r="F30" s="378"/>
      <c r="G30" s="378"/>
      <c r="H30" s="378"/>
      <c r="I30" s="378"/>
      <c r="J30" s="378"/>
      <c r="K30" s="378"/>
      <c r="L30" s="378"/>
    </row>
    <row r="31" spans="1:12" s="64" customFormat="1" ht="14.5" customHeight="1">
      <c r="A31" s="7" t="s">
        <v>10</v>
      </c>
      <c r="B31" s="288" t="s">
        <v>247</v>
      </c>
      <c r="C31" s="281">
        <f t="shared" ref="C31:L33" si="10">C22-C13</f>
        <v>2.1573753488326579</v>
      </c>
      <c r="D31" s="281">
        <f t="shared" si="10"/>
        <v>3.3367034024386246</v>
      </c>
      <c r="E31" s="281">
        <f t="shared" si="10"/>
        <v>2.2287902528025416</v>
      </c>
      <c r="F31" s="281">
        <f t="shared" si="10"/>
        <v>1.7705492965566609</v>
      </c>
      <c r="G31" s="281">
        <f t="shared" si="10"/>
        <v>0.63399121313677487</v>
      </c>
      <c r="H31" s="281">
        <f t="shared" si="10"/>
        <v>-0.41254620079270055</v>
      </c>
      <c r="I31" s="281">
        <f t="shared" si="10"/>
        <v>-1.149238988386287</v>
      </c>
      <c r="J31" s="281">
        <f t="shared" si="10"/>
        <v>-1.9974924262206528</v>
      </c>
      <c r="K31" s="281">
        <f t="shared" si="10"/>
        <v>-5.2202363755172456</v>
      </c>
      <c r="L31" s="281">
        <f t="shared" si="10"/>
        <v>-1.3478955228503748</v>
      </c>
    </row>
    <row r="32" spans="1:12" s="64" customFormat="1" ht="14.5" customHeight="1">
      <c r="A32" s="44" t="s">
        <v>30</v>
      </c>
      <c r="B32" s="282" t="s">
        <v>247</v>
      </c>
      <c r="C32" s="282">
        <f t="shared" si="10"/>
        <v>2.4262520314977061</v>
      </c>
      <c r="D32" s="282">
        <f t="shared" si="10"/>
        <v>3.6284356183000845</v>
      </c>
      <c r="E32" s="282">
        <f t="shared" si="10"/>
        <v>1.9026763999598111</v>
      </c>
      <c r="F32" s="282">
        <f t="shared" si="10"/>
        <v>1.548477728496036</v>
      </c>
      <c r="G32" s="282">
        <f t="shared" si="10"/>
        <v>0.69867606556320894</v>
      </c>
      <c r="H32" s="282">
        <f t="shared" si="10"/>
        <v>-0.19056435945793915</v>
      </c>
      <c r="I32" s="282">
        <f t="shared" si="10"/>
        <v>-1.1248687531685242</v>
      </c>
      <c r="J32" s="282">
        <f t="shared" si="10"/>
        <v>-1.9976985307257564</v>
      </c>
      <c r="K32" s="282">
        <f t="shared" si="10"/>
        <v>-5.9143115418214354</v>
      </c>
      <c r="L32" s="282">
        <f t="shared" si="10"/>
        <v>-0.97707465864319332</v>
      </c>
    </row>
    <row r="33" spans="1:12" s="64" customFormat="1" ht="14.5" customHeight="1">
      <c r="A33" s="43" t="s">
        <v>31</v>
      </c>
      <c r="B33" s="281" t="s">
        <v>247</v>
      </c>
      <c r="C33" s="281">
        <f t="shared" si="10"/>
        <v>0.23018105676901079</v>
      </c>
      <c r="D33" s="281">
        <f t="shared" si="10"/>
        <v>1.829091014570432</v>
      </c>
      <c r="E33" s="281">
        <f t="shared" si="10"/>
        <v>2.8627572081427672</v>
      </c>
      <c r="F33" s="281">
        <f t="shared" si="10"/>
        <v>1.4943620144526086</v>
      </c>
      <c r="G33" s="281">
        <f t="shared" si="10"/>
        <v>-1.149123800033319</v>
      </c>
      <c r="H33" s="281">
        <f t="shared" si="10"/>
        <v>-1.7406380330365128</v>
      </c>
      <c r="I33" s="281">
        <f t="shared" si="10"/>
        <v>0.34145448655403232</v>
      </c>
      <c r="J33" s="281">
        <f t="shared" si="10"/>
        <v>-0.73562959922518312</v>
      </c>
      <c r="K33" s="281">
        <f t="shared" si="10"/>
        <v>0.17129454575884928</v>
      </c>
      <c r="L33" s="281">
        <f t="shared" si="10"/>
        <v>-3.3037488939526849</v>
      </c>
    </row>
    <row r="34" spans="1:12" ht="30" customHeight="1">
      <c r="A34" s="338" t="s">
        <v>305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</row>
  </sheetData>
  <mergeCells count="16">
    <mergeCell ref="A34:L34"/>
    <mergeCell ref="A16:A17"/>
    <mergeCell ref="A25:A26"/>
    <mergeCell ref="B5:B6"/>
    <mergeCell ref="A5:A6"/>
    <mergeCell ref="A7:A8"/>
    <mergeCell ref="B21:L21"/>
    <mergeCell ref="B25:L25"/>
    <mergeCell ref="B26:L26"/>
    <mergeCell ref="B30:L30"/>
    <mergeCell ref="B12:L12"/>
    <mergeCell ref="C5:L5"/>
    <mergeCell ref="B7:L7"/>
    <mergeCell ref="B8:L8"/>
    <mergeCell ref="B16:L16"/>
    <mergeCell ref="B17:L1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G6" sqref="G6"/>
    </sheetView>
  </sheetViews>
  <sheetFormatPr baseColWidth="10" defaultColWidth="10.81640625" defaultRowHeight="14"/>
  <cols>
    <col min="1" max="1" width="24.54296875" style="1" customWidth="1"/>
    <col min="2" max="34" width="11.54296875" style="1" customWidth="1"/>
    <col min="35" max="16384" width="10.81640625" style="1"/>
  </cols>
  <sheetData>
    <row r="1" spans="1:12" s="50" customFormat="1" ht="20.149999999999999" customHeight="1">
      <c r="A1" s="49" t="s">
        <v>0</v>
      </c>
    </row>
    <row r="2" spans="1:12" s="64" customFormat="1" ht="14.5" customHeight="1">
      <c r="A2" s="41"/>
    </row>
    <row r="3" spans="1:12" s="42" customFormat="1" ht="14.5" customHeight="1">
      <c r="A3" s="54" t="s">
        <v>338</v>
      </c>
    </row>
    <row r="4" spans="1:12" s="64" customFormat="1" ht="14.5" customHeight="1"/>
    <row r="5" spans="1:12" s="42" customFormat="1" ht="20.149999999999999" customHeight="1">
      <c r="A5" s="421" t="s">
        <v>332</v>
      </c>
      <c r="B5" s="381" t="s">
        <v>148</v>
      </c>
      <c r="C5" s="427" t="s">
        <v>93</v>
      </c>
      <c r="D5" s="428"/>
      <c r="E5" s="428"/>
      <c r="F5" s="428"/>
      <c r="G5" s="428"/>
      <c r="H5" s="428"/>
      <c r="I5" s="428"/>
      <c r="J5" s="428"/>
      <c r="K5" s="428"/>
      <c r="L5" s="428"/>
    </row>
    <row r="6" spans="1:12" s="42" customFormat="1" ht="25" customHeight="1">
      <c r="A6" s="421"/>
      <c r="B6" s="382"/>
      <c r="C6" s="272" t="s">
        <v>143</v>
      </c>
      <c r="D6" s="273" t="s">
        <v>82</v>
      </c>
      <c r="E6" s="273" t="s">
        <v>83</v>
      </c>
      <c r="F6" s="273" t="s">
        <v>84</v>
      </c>
      <c r="G6" s="273" t="s">
        <v>85</v>
      </c>
      <c r="H6" s="273" t="s">
        <v>86</v>
      </c>
      <c r="I6" s="273" t="s">
        <v>87</v>
      </c>
      <c r="J6" s="273" t="s">
        <v>88</v>
      </c>
      <c r="K6" s="273" t="s">
        <v>89</v>
      </c>
      <c r="L6" s="273" t="s">
        <v>63</v>
      </c>
    </row>
    <row r="7" spans="1:12" s="42" customFormat="1" ht="14.5" customHeight="1">
      <c r="A7" s="458"/>
      <c r="B7" s="463">
        <v>2011</v>
      </c>
      <c r="C7" s="464"/>
      <c r="D7" s="464"/>
      <c r="E7" s="464"/>
      <c r="F7" s="464"/>
      <c r="G7" s="464"/>
      <c r="H7" s="464"/>
      <c r="I7" s="464"/>
      <c r="J7" s="464"/>
      <c r="K7" s="464"/>
      <c r="L7" s="464"/>
    </row>
    <row r="8" spans="1:12" s="64" customFormat="1" ht="14.5" customHeight="1">
      <c r="A8" s="458"/>
      <c r="B8" s="459" t="s">
        <v>5</v>
      </c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1:12" s="64" customFormat="1" ht="14.5" customHeight="1">
      <c r="A9" s="280" t="s">
        <v>10</v>
      </c>
      <c r="B9" s="279">
        <f>B10+B11</f>
        <v>28260</v>
      </c>
      <c r="C9" s="279">
        <f>C10+C11</f>
        <v>1031</v>
      </c>
      <c r="D9" s="279">
        <f t="shared" ref="D9:L9" si="0">D10+D11</f>
        <v>1119</v>
      </c>
      <c r="E9" s="279">
        <f t="shared" si="0"/>
        <v>1060</v>
      </c>
      <c r="F9" s="279">
        <f t="shared" si="0"/>
        <v>1555</v>
      </c>
      <c r="G9" s="279">
        <f t="shared" si="0"/>
        <v>1497</v>
      </c>
      <c r="H9" s="279">
        <f t="shared" si="0"/>
        <v>2466</v>
      </c>
      <c r="I9" s="279">
        <f t="shared" si="0"/>
        <v>4474</v>
      </c>
      <c r="J9" s="279">
        <f t="shared" si="0"/>
        <v>4554</v>
      </c>
      <c r="K9" s="279">
        <f t="shared" si="0"/>
        <v>7407</v>
      </c>
      <c r="L9" s="279">
        <f t="shared" si="0"/>
        <v>3097</v>
      </c>
    </row>
    <row r="10" spans="1:12" s="64" customFormat="1" ht="14.5" customHeight="1">
      <c r="A10" s="44" t="s">
        <v>30</v>
      </c>
      <c r="B10" s="85">
        <f>SUM(C10:L10)</f>
        <v>27450</v>
      </c>
      <c r="C10" s="85">
        <v>962</v>
      </c>
      <c r="D10" s="85">
        <v>1074</v>
      </c>
      <c r="E10" s="85">
        <v>955</v>
      </c>
      <c r="F10" s="85">
        <v>1438</v>
      </c>
      <c r="G10" s="85">
        <v>1388</v>
      </c>
      <c r="H10" s="85">
        <v>2354</v>
      </c>
      <c r="I10" s="85">
        <v>4381</v>
      </c>
      <c r="J10" s="85">
        <v>4511</v>
      </c>
      <c r="K10" s="85">
        <v>7377</v>
      </c>
      <c r="L10" s="85">
        <v>3010</v>
      </c>
    </row>
    <row r="11" spans="1:12" s="64" customFormat="1" ht="14.5" customHeight="1">
      <c r="A11" s="43" t="s">
        <v>31</v>
      </c>
      <c r="B11" s="84">
        <f>SUM(C11:L11)</f>
        <v>810</v>
      </c>
      <c r="C11" s="84">
        <v>69</v>
      </c>
      <c r="D11" s="84">
        <v>45</v>
      </c>
      <c r="E11" s="84">
        <v>105</v>
      </c>
      <c r="F11" s="84">
        <v>117</v>
      </c>
      <c r="G11" s="84">
        <v>109</v>
      </c>
      <c r="H11" s="84">
        <v>112</v>
      </c>
      <c r="I11" s="84">
        <v>93</v>
      </c>
      <c r="J11" s="84">
        <v>43</v>
      </c>
      <c r="K11" s="84">
        <v>30</v>
      </c>
      <c r="L11" s="84">
        <v>87</v>
      </c>
    </row>
    <row r="12" spans="1:12" s="64" customFormat="1" ht="14.5" customHeight="1">
      <c r="A12" s="83"/>
      <c r="B12" s="395" t="s">
        <v>94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  <row r="13" spans="1:12" s="64" customFormat="1" ht="14.5" customHeight="1">
      <c r="A13" s="7" t="s">
        <v>10</v>
      </c>
      <c r="B13" s="86">
        <f t="shared" ref="B13:L13" si="1">B9*100/$B9</f>
        <v>100</v>
      </c>
      <c r="C13" s="286">
        <f t="shared" si="1"/>
        <v>3.6482661004954</v>
      </c>
      <c r="D13" s="286">
        <f t="shared" si="1"/>
        <v>3.9596602972399149</v>
      </c>
      <c r="E13" s="286">
        <f t="shared" si="1"/>
        <v>3.750884642604388</v>
      </c>
      <c r="F13" s="286">
        <f t="shared" si="1"/>
        <v>5.502476999292286</v>
      </c>
      <c r="G13" s="286">
        <f t="shared" si="1"/>
        <v>5.2972399150743099</v>
      </c>
      <c r="H13" s="286">
        <f t="shared" si="1"/>
        <v>8.7261146496815289</v>
      </c>
      <c r="I13" s="286">
        <f t="shared" si="1"/>
        <v>15.831564048124557</v>
      </c>
      <c r="J13" s="286">
        <f t="shared" si="1"/>
        <v>16.114649681528661</v>
      </c>
      <c r="K13" s="286">
        <f t="shared" si="1"/>
        <v>26.210191082802549</v>
      </c>
      <c r="L13" s="286">
        <f t="shared" si="1"/>
        <v>10.958952583156405</v>
      </c>
    </row>
    <row r="14" spans="1:12" s="64" customFormat="1" ht="14.5" customHeight="1">
      <c r="A14" s="44" t="s">
        <v>30</v>
      </c>
      <c r="B14" s="87">
        <f t="shared" ref="B14:L14" si="2">B10*100/$B10</f>
        <v>100</v>
      </c>
      <c r="C14" s="287">
        <f t="shared" si="2"/>
        <v>3.5045537340619308</v>
      </c>
      <c r="D14" s="287">
        <f t="shared" si="2"/>
        <v>3.9125683060109289</v>
      </c>
      <c r="E14" s="287">
        <f t="shared" si="2"/>
        <v>3.4790528233151186</v>
      </c>
      <c r="F14" s="287">
        <f t="shared" si="2"/>
        <v>5.2386156648451729</v>
      </c>
      <c r="G14" s="287">
        <f t="shared" si="2"/>
        <v>5.0564663023679417</v>
      </c>
      <c r="H14" s="287">
        <f t="shared" si="2"/>
        <v>8.5755919854280513</v>
      </c>
      <c r="I14" s="287">
        <f t="shared" si="2"/>
        <v>15.95992714025501</v>
      </c>
      <c r="J14" s="287">
        <f t="shared" si="2"/>
        <v>16.43351548269581</v>
      </c>
      <c r="K14" s="287">
        <f t="shared" si="2"/>
        <v>26.874316939890711</v>
      </c>
      <c r="L14" s="287">
        <f t="shared" si="2"/>
        <v>10.965391621129326</v>
      </c>
    </row>
    <row r="15" spans="1:12" s="64" customFormat="1" ht="14.5" customHeight="1">
      <c r="A15" s="43" t="s">
        <v>31</v>
      </c>
      <c r="B15" s="86">
        <f t="shared" ref="B15:L15" si="3">B11*100/$B11</f>
        <v>100</v>
      </c>
      <c r="C15" s="286">
        <f t="shared" si="3"/>
        <v>8.518518518518519</v>
      </c>
      <c r="D15" s="286">
        <f t="shared" si="3"/>
        <v>5.5555555555555554</v>
      </c>
      <c r="E15" s="286">
        <f t="shared" si="3"/>
        <v>12.962962962962964</v>
      </c>
      <c r="F15" s="286">
        <f t="shared" si="3"/>
        <v>14.444444444444445</v>
      </c>
      <c r="G15" s="286">
        <f t="shared" si="3"/>
        <v>13.456790123456789</v>
      </c>
      <c r="H15" s="286">
        <f t="shared" si="3"/>
        <v>13.82716049382716</v>
      </c>
      <c r="I15" s="286">
        <f t="shared" si="3"/>
        <v>11.481481481481481</v>
      </c>
      <c r="J15" s="286">
        <f t="shared" si="3"/>
        <v>5.3086419753086416</v>
      </c>
      <c r="K15" s="286">
        <f t="shared" si="3"/>
        <v>3.7037037037037037</v>
      </c>
      <c r="L15" s="286">
        <f t="shared" si="3"/>
        <v>10.74074074074074</v>
      </c>
    </row>
    <row r="16" spans="1:12" s="42" customFormat="1" ht="14.5" customHeight="1">
      <c r="A16" s="458"/>
      <c r="B16" s="461">
        <v>2015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</row>
    <row r="17" spans="1:12" s="64" customFormat="1" ht="14.5" customHeight="1">
      <c r="A17" s="458"/>
      <c r="B17" s="459" t="s">
        <v>5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</row>
    <row r="18" spans="1:12" s="64" customFormat="1" ht="14.5" customHeight="1">
      <c r="A18" s="280" t="s">
        <v>10</v>
      </c>
      <c r="B18" s="279">
        <f>B19+B20</f>
        <v>29609</v>
      </c>
      <c r="C18" s="279">
        <f>C19+C20</f>
        <v>1777</v>
      </c>
      <c r="D18" s="279">
        <f t="shared" ref="D18:L18" si="4">D19+D20</f>
        <v>1994</v>
      </c>
      <c r="E18" s="279">
        <f t="shared" si="4"/>
        <v>1703</v>
      </c>
      <c r="F18" s="279">
        <f t="shared" si="4"/>
        <v>2043</v>
      </c>
      <c r="G18" s="279">
        <f t="shared" si="4"/>
        <v>1787</v>
      </c>
      <c r="H18" s="279">
        <f t="shared" si="4"/>
        <v>2577</v>
      </c>
      <c r="I18" s="279">
        <f t="shared" si="4"/>
        <v>4997</v>
      </c>
      <c r="J18" s="279">
        <f t="shared" si="4"/>
        <v>4301</v>
      </c>
      <c r="K18" s="279">
        <f t="shared" si="4"/>
        <v>5820</v>
      </c>
      <c r="L18" s="279">
        <f t="shared" si="4"/>
        <v>2610</v>
      </c>
    </row>
    <row r="19" spans="1:12" s="64" customFormat="1" ht="14.5" customHeight="1">
      <c r="A19" s="44" t="s">
        <v>30</v>
      </c>
      <c r="B19" s="85">
        <f>SUM(C19:L19)</f>
        <v>28612</v>
      </c>
      <c r="C19" s="85">
        <v>1687</v>
      </c>
      <c r="D19" s="85">
        <v>1924</v>
      </c>
      <c r="E19" s="85">
        <v>1589</v>
      </c>
      <c r="F19" s="85">
        <v>1853</v>
      </c>
      <c r="G19" s="85">
        <v>1635</v>
      </c>
      <c r="H19" s="85">
        <v>2448</v>
      </c>
      <c r="I19" s="85">
        <v>4883</v>
      </c>
      <c r="J19" s="85">
        <v>4252</v>
      </c>
      <c r="K19" s="85">
        <v>5783</v>
      </c>
      <c r="L19" s="85">
        <v>2558</v>
      </c>
    </row>
    <row r="20" spans="1:12" s="64" customFormat="1" ht="14.5" customHeight="1">
      <c r="A20" s="43" t="s">
        <v>31</v>
      </c>
      <c r="B20" s="84">
        <f>SUM(C20:L20)</f>
        <v>997</v>
      </c>
      <c r="C20" s="84">
        <v>90</v>
      </c>
      <c r="D20" s="84">
        <v>70</v>
      </c>
      <c r="E20" s="84">
        <v>114</v>
      </c>
      <c r="F20" s="84">
        <v>190</v>
      </c>
      <c r="G20" s="84">
        <v>152</v>
      </c>
      <c r="H20" s="84">
        <v>129</v>
      </c>
      <c r="I20" s="84">
        <v>114</v>
      </c>
      <c r="J20" s="84">
        <v>49</v>
      </c>
      <c r="K20" s="84">
        <v>37</v>
      </c>
      <c r="L20" s="84">
        <v>52</v>
      </c>
    </row>
    <row r="21" spans="1:12" s="64" customFormat="1" ht="14.5" customHeight="1">
      <c r="A21" s="83"/>
      <c r="B21" s="395" t="s">
        <v>94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</row>
    <row r="22" spans="1:12" s="64" customFormat="1" ht="14.5" customHeight="1">
      <c r="A22" s="7" t="s">
        <v>10</v>
      </c>
      <c r="B22" s="86">
        <f t="shared" ref="B22:L22" si="5">B18*100/$B18</f>
        <v>100</v>
      </c>
      <c r="C22" s="286">
        <f t="shared" si="5"/>
        <v>6.0015535816812458</v>
      </c>
      <c r="D22" s="286">
        <f t="shared" si="5"/>
        <v>6.7344388530514374</v>
      </c>
      <c r="E22" s="286">
        <f t="shared" si="5"/>
        <v>5.7516295720895672</v>
      </c>
      <c r="F22" s="286">
        <f t="shared" si="5"/>
        <v>6.8999290756188998</v>
      </c>
      <c r="G22" s="286">
        <f t="shared" si="5"/>
        <v>6.0353270964909322</v>
      </c>
      <c r="H22" s="286">
        <f t="shared" si="5"/>
        <v>8.7034347664561444</v>
      </c>
      <c r="I22" s="286">
        <f t="shared" si="5"/>
        <v>16.876625350400214</v>
      </c>
      <c r="J22" s="286">
        <f t="shared" si="5"/>
        <v>14.525988719646053</v>
      </c>
      <c r="K22" s="286">
        <f t="shared" si="5"/>
        <v>19.656185619237394</v>
      </c>
      <c r="L22" s="286">
        <f t="shared" si="5"/>
        <v>8.8148873653281097</v>
      </c>
    </row>
    <row r="23" spans="1:12" s="64" customFormat="1" ht="14.5" customHeight="1">
      <c r="A23" s="44" t="s">
        <v>30</v>
      </c>
      <c r="B23" s="87">
        <f t="shared" ref="B23:L23" si="6">B19*100/$B19</f>
        <v>100</v>
      </c>
      <c r="C23" s="287">
        <f t="shared" si="6"/>
        <v>5.8961274989514889</v>
      </c>
      <c r="D23" s="287">
        <f t="shared" si="6"/>
        <v>6.7244512791835591</v>
      </c>
      <c r="E23" s="287">
        <f t="shared" si="6"/>
        <v>5.5536138683070044</v>
      </c>
      <c r="F23" s="287">
        <f t="shared" si="6"/>
        <v>6.4763036488186776</v>
      </c>
      <c r="G23" s="287">
        <f t="shared" si="6"/>
        <v>5.7143855724870685</v>
      </c>
      <c r="H23" s="287">
        <f t="shared" si="6"/>
        <v>8.5558506920173354</v>
      </c>
      <c r="I23" s="287">
        <f t="shared" si="6"/>
        <v>17.066265902418564</v>
      </c>
      <c r="J23" s="287">
        <f t="shared" si="6"/>
        <v>14.860897525513771</v>
      </c>
      <c r="K23" s="287">
        <f t="shared" si="6"/>
        <v>20.211799245071997</v>
      </c>
      <c r="L23" s="287">
        <f t="shared" si="6"/>
        <v>8.9403047672305327</v>
      </c>
    </row>
    <row r="24" spans="1:12" s="64" customFormat="1" ht="14.5" customHeight="1">
      <c r="A24" s="43" t="s">
        <v>31</v>
      </c>
      <c r="B24" s="86">
        <f t="shared" ref="B24:L24" si="7">B20*100/$B20</f>
        <v>100</v>
      </c>
      <c r="C24" s="286">
        <f t="shared" si="7"/>
        <v>9.0270812437311942</v>
      </c>
      <c r="D24" s="286">
        <f t="shared" si="7"/>
        <v>7.0210631895687063</v>
      </c>
      <c r="E24" s="286">
        <f t="shared" si="7"/>
        <v>11.434302908726179</v>
      </c>
      <c r="F24" s="286">
        <f t="shared" si="7"/>
        <v>19.057171514543629</v>
      </c>
      <c r="G24" s="286">
        <f t="shared" si="7"/>
        <v>15.245737211634905</v>
      </c>
      <c r="H24" s="286">
        <f t="shared" si="7"/>
        <v>12.938816449348044</v>
      </c>
      <c r="I24" s="286">
        <f t="shared" si="7"/>
        <v>11.434302908726179</v>
      </c>
      <c r="J24" s="286">
        <f t="shared" si="7"/>
        <v>4.9147442326980944</v>
      </c>
      <c r="K24" s="286">
        <f t="shared" si="7"/>
        <v>3.7111334002006018</v>
      </c>
      <c r="L24" s="286">
        <f t="shared" si="7"/>
        <v>5.2156469408224675</v>
      </c>
    </row>
    <row r="25" spans="1:12" s="42" customFormat="1" ht="14.5" customHeight="1">
      <c r="A25" s="458"/>
      <c r="B25" s="461" t="s">
        <v>59</v>
      </c>
      <c r="C25" s="462"/>
      <c r="D25" s="462"/>
      <c r="E25" s="462"/>
      <c r="F25" s="462"/>
      <c r="G25" s="462"/>
      <c r="H25" s="462"/>
      <c r="I25" s="462"/>
      <c r="J25" s="462"/>
      <c r="K25" s="462"/>
      <c r="L25" s="462"/>
    </row>
    <row r="26" spans="1:12" s="64" customFormat="1" ht="14.5" customHeight="1">
      <c r="A26" s="458"/>
      <c r="B26" s="459" t="s">
        <v>5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</row>
    <row r="27" spans="1:12" s="64" customFormat="1" ht="14.5" customHeight="1">
      <c r="A27" s="280" t="s">
        <v>10</v>
      </c>
      <c r="B27" s="283">
        <f>B18-B9</f>
        <v>1349</v>
      </c>
      <c r="C27" s="283">
        <f t="shared" ref="C27:L29" si="8">C18-C9</f>
        <v>746</v>
      </c>
      <c r="D27" s="283">
        <f t="shared" si="8"/>
        <v>875</v>
      </c>
      <c r="E27" s="283">
        <f t="shared" si="8"/>
        <v>643</v>
      </c>
      <c r="F27" s="283">
        <f t="shared" si="8"/>
        <v>488</v>
      </c>
      <c r="G27" s="283">
        <f t="shared" si="8"/>
        <v>290</v>
      </c>
      <c r="H27" s="283">
        <f t="shared" si="8"/>
        <v>111</v>
      </c>
      <c r="I27" s="283">
        <f t="shared" si="8"/>
        <v>523</v>
      </c>
      <c r="J27" s="283">
        <f t="shared" si="8"/>
        <v>-253</v>
      </c>
      <c r="K27" s="283">
        <f t="shared" si="8"/>
        <v>-1587</v>
      </c>
      <c r="L27" s="283">
        <f t="shared" si="8"/>
        <v>-487</v>
      </c>
    </row>
    <row r="28" spans="1:12" s="64" customFormat="1" ht="14.5" customHeight="1">
      <c r="A28" s="44" t="s">
        <v>30</v>
      </c>
      <c r="B28" s="284">
        <f t="shared" ref="B28:I29" si="9">B19-B10</f>
        <v>1162</v>
      </c>
      <c r="C28" s="284">
        <f t="shared" si="9"/>
        <v>725</v>
      </c>
      <c r="D28" s="284">
        <f t="shared" si="9"/>
        <v>850</v>
      </c>
      <c r="E28" s="284">
        <f t="shared" si="9"/>
        <v>634</v>
      </c>
      <c r="F28" s="284">
        <f t="shared" si="9"/>
        <v>415</v>
      </c>
      <c r="G28" s="284">
        <f t="shared" si="9"/>
        <v>247</v>
      </c>
      <c r="H28" s="284">
        <f t="shared" si="9"/>
        <v>94</v>
      </c>
      <c r="I28" s="284">
        <f t="shared" si="9"/>
        <v>502</v>
      </c>
      <c r="J28" s="284">
        <f t="shared" si="8"/>
        <v>-259</v>
      </c>
      <c r="K28" s="284">
        <f t="shared" si="8"/>
        <v>-1594</v>
      </c>
      <c r="L28" s="284">
        <f t="shared" si="8"/>
        <v>-452</v>
      </c>
    </row>
    <row r="29" spans="1:12" s="64" customFormat="1" ht="14.5" customHeight="1">
      <c r="A29" s="43" t="s">
        <v>31</v>
      </c>
      <c r="B29" s="285">
        <f t="shared" si="9"/>
        <v>187</v>
      </c>
      <c r="C29" s="285">
        <f t="shared" si="9"/>
        <v>21</v>
      </c>
      <c r="D29" s="285">
        <f t="shared" si="9"/>
        <v>25</v>
      </c>
      <c r="E29" s="285">
        <f t="shared" si="9"/>
        <v>9</v>
      </c>
      <c r="F29" s="285">
        <f t="shared" si="9"/>
        <v>73</v>
      </c>
      <c r="G29" s="285">
        <f t="shared" si="9"/>
        <v>43</v>
      </c>
      <c r="H29" s="285">
        <f t="shared" si="9"/>
        <v>17</v>
      </c>
      <c r="I29" s="285">
        <f t="shared" si="9"/>
        <v>21</v>
      </c>
      <c r="J29" s="285">
        <f t="shared" si="8"/>
        <v>6</v>
      </c>
      <c r="K29" s="285">
        <f t="shared" si="8"/>
        <v>7</v>
      </c>
      <c r="L29" s="285">
        <f t="shared" si="8"/>
        <v>-35</v>
      </c>
    </row>
    <row r="30" spans="1:12" s="64" customFormat="1" ht="14.5" customHeight="1">
      <c r="A30" s="83"/>
      <c r="B30" s="395" t="s">
        <v>115</v>
      </c>
      <c r="C30" s="378"/>
      <c r="D30" s="378"/>
      <c r="E30" s="378"/>
      <c r="F30" s="378"/>
      <c r="G30" s="378"/>
      <c r="H30" s="378"/>
      <c r="I30" s="378"/>
      <c r="J30" s="378"/>
      <c r="K30" s="378"/>
      <c r="L30" s="378"/>
    </row>
    <row r="31" spans="1:12" s="64" customFormat="1" ht="14.5" customHeight="1">
      <c r="A31" s="7" t="s">
        <v>10</v>
      </c>
      <c r="B31" s="288" t="s">
        <v>247</v>
      </c>
      <c r="C31" s="281">
        <f t="shared" ref="C31:L33" si="10">C22-C13</f>
        <v>2.3532874811858457</v>
      </c>
      <c r="D31" s="281">
        <f t="shared" si="10"/>
        <v>2.7747785558115226</v>
      </c>
      <c r="E31" s="281">
        <f t="shared" si="10"/>
        <v>2.0007449294851791</v>
      </c>
      <c r="F31" s="281">
        <f t="shared" si="10"/>
        <v>1.3974520763266138</v>
      </c>
      <c r="G31" s="281">
        <f t="shared" si="10"/>
        <v>0.73808718141662233</v>
      </c>
      <c r="H31" s="281">
        <f t="shared" si="10"/>
        <v>-2.2679883225384501E-2</v>
      </c>
      <c r="I31" s="281">
        <f t="shared" si="10"/>
        <v>1.0450613022756574</v>
      </c>
      <c r="J31" s="281">
        <f t="shared" si="10"/>
        <v>-1.5886609618826082</v>
      </c>
      <c r="K31" s="281">
        <f t="shared" si="10"/>
        <v>-6.5540054635651543</v>
      </c>
      <c r="L31" s="281">
        <f t="shared" si="10"/>
        <v>-2.1440652178282953</v>
      </c>
    </row>
    <row r="32" spans="1:12" s="64" customFormat="1" ht="14.5" customHeight="1">
      <c r="A32" s="44" t="s">
        <v>30</v>
      </c>
      <c r="B32" s="282" t="s">
        <v>247</v>
      </c>
      <c r="C32" s="282">
        <f t="shared" si="10"/>
        <v>2.3915737648895581</v>
      </c>
      <c r="D32" s="282">
        <f t="shared" si="10"/>
        <v>2.8118829731726303</v>
      </c>
      <c r="E32" s="282">
        <f t="shared" si="10"/>
        <v>2.0745610449918859</v>
      </c>
      <c r="F32" s="282">
        <f t="shared" si="10"/>
        <v>1.2376879839735047</v>
      </c>
      <c r="G32" s="282">
        <f t="shared" si="10"/>
        <v>0.65791927011912676</v>
      </c>
      <c r="H32" s="282">
        <f t="shared" si="10"/>
        <v>-1.9741293410715954E-2</v>
      </c>
      <c r="I32" s="282">
        <f t="shared" si="10"/>
        <v>1.1063387621635545</v>
      </c>
      <c r="J32" s="282">
        <f t="shared" si="10"/>
        <v>-1.5726179571820396</v>
      </c>
      <c r="K32" s="282">
        <f t="shared" si="10"/>
        <v>-6.6625176948187139</v>
      </c>
      <c r="L32" s="282">
        <f t="shared" si="10"/>
        <v>-2.0250868538987934</v>
      </c>
    </row>
    <row r="33" spans="1:12" s="64" customFormat="1" ht="14.5" customHeight="1">
      <c r="A33" s="43" t="s">
        <v>31</v>
      </c>
      <c r="B33" s="281" t="s">
        <v>247</v>
      </c>
      <c r="C33" s="281">
        <f t="shared" si="10"/>
        <v>0.5085627252126752</v>
      </c>
      <c r="D33" s="281">
        <f t="shared" si="10"/>
        <v>1.465507634013151</v>
      </c>
      <c r="E33" s="281">
        <f t="shared" si="10"/>
        <v>-1.5286600542367843</v>
      </c>
      <c r="F33" s="281">
        <f t="shared" si="10"/>
        <v>4.6127270700991847</v>
      </c>
      <c r="G33" s="281">
        <f t="shared" si="10"/>
        <v>1.7889470881781158</v>
      </c>
      <c r="H33" s="281">
        <f t="shared" si="10"/>
        <v>-0.88834404447911552</v>
      </c>
      <c r="I33" s="281">
        <f t="shared" si="10"/>
        <v>-4.7178572755301573E-2</v>
      </c>
      <c r="J33" s="281">
        <f t="shared" si="10"/>
        <v>-0.39389774261054722</v>
      </c>
      <c r="K33" s="281">
        <f t="shared" si="10"/>
        <v>7.4296964968980639E-3</v>
      </c>
      <c r="L33" s="281">
        <f t="shared" si="10"/>
        <v>-5.525093799918273</v>
      </c>
    </row>
    <row r="34" spans="1:12" ht="30" customHeight="1">
      <c r="A34" s="338" t="s">
        <v>305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</row>
  </sheetData>
  <mergeCells count="16">
    <mergeCell ref="A34:L34"/>
    <mergeCell ref="A16:A17"/>
    <mergeCell ref="A25:A26"/>
    <mergeCell ref="B5:B6"/>
    <mergeCell ref="A5:A6"/>
    <mergeCell ref="A7:A8"/>
    <mergeCell ref="B17:L17"/>
    <mergeCell ref="B21:L21"/>
    <mergeCell ref="B25:L25"/>
    <mergeCell ref="B26:L26"/>
    <mergeCell ref="B30:L30"/>
    <mergeCell ref="C5:L5"/>
    <mergeCell ref="B7:L7"/>
    <mergeCell ref="B8:L8"/>
    <mergeCell ref="B12:L12"/>
    <mergeCell ref="B16:L1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G6" sqref="G6"/>
    </sheetView>
  </sheetViews>
  <sheetFormatPr baseColWidth="10" defaultColWidth="10.81640625" defaultRowHeight="14"/>
  <cols>
    <col min="1" max="1" width="24.54296875" style="1" customWidth="1"/>
    <col min="2" max="34" width="11.54296875" style="1" customWidth="1"/>
    <col min="35" max="16384" width="10.81640625" style="1"/>
  </cols>
  <sheetData>
    <row r="1" spans="1:12" s="50" customFormat="1" ht="20.149999999999999" customHeight="1">
      <c r="A1" s="49" t="s">
        <v>0</v>
      </c>
    </row>
    <row r="2" spans="1:12" s="64" customFormat="1" ht="14.5" customHeight="1">
      <c r="A2" s="41"/>
    </row>
    <row r="3" spans="1:12" s="42" customFormat="1" ht="14.5" customHeight="1">
      <c r="A3" s="54" t="s">
        <v>337</v>
      </c>
    </row>
    <row r="4" spans="1:12" s="64" customFormat="1" ht="14.5" customHeight="1"/>
    <row r="5" spans="1:12" s="42" customFormat="1" ht="20.149999999999999" customHeight="1">
      <c r="A5" s="421" t="s">
        <v>332</v>
      </c>
      <c r="B5" s="381" t="s">
        <v>148</v>
      </c>
      <c r="C5" s="427" t="s">
        <v>93</v>
      </c>
      <c r="D5" s="428"/>
      <c r="E5" s="428"/>
      <c r="F5" s="428"/>
      <c r="G5" s="428"/>
      <c r="H5" s="428"/>
      <c r="I5" s="428"/>
      <c r="J5" s="428"/>
      <c r="K5" s="428"/>
      <c r="L5" s="428"/>
    </row>
    <row r="6" spans="1:12" s="42" customFormat="1" ht="25" customHeight="1">
      <c r="A6" s="421"/>
      <c r="B6" s="382"/>
      <c r="C6" s="272" t="s">
        <v>143</v>
      </c>
      <c r="D6" s="273" t="s">
        <v>82</v>
      </c>
      <c r="E6" s="273" t="s">
        <v>83</v>
      </c>
      <c r="F6" s="273" t="s">
        <v>84</v>
      </c>
      <c r="G6" s="273" t="s">
        <v>85</v>
      </c>
      <c r="H6" s="273" t="s">
        <v>86</v>
      </c>
      <c r="I6" s="273" t="s">
        <v>87</v>
      </c>
      <c r="J6" s="273" t="s">
        <v>88</v>
      </c>
      <c r="K6" s="273" t="s">
        <v>89</v>
      </c>
      <c r="L6" s="273" t="s">
        <v>63</v>
      </c>
    </row>
    <row r="7" spans="1:12" s="42" customFormat="1" ht="14.5" customHeight="1">
      <c r="A7" s="458"/>
      <c r="B7" s="463">
        <v>2011</v>
      </c>
      <c r="C7" s="464"/>
      <c r="D7" s="464"/>
      <c r="E7" s="464"/>
      <c r="F7" s="464"/>
      <c r="G7" s="464"/>
      <c r="H7" s="464"/>
      <c r="I7" s="464"/>
      <c r="J7" s="464"/>
      <c r="K7" s="464"/>
      <c r="L7" s="464"/>
    </row>
    <row r="8" spans="1:12" s="64" customFormat="1" ht="14.5" customHeight="1">
      <c r="A8" s="458"/>
      <c r="B8" s="459" t="s">
        <v>5</v>
      </c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1:12" s="64" customFormat="1" ht="14.5" customHeight="1">
      <c r="A9" s="280" t="s">
        <v>10</v>
      </c>
      <c r="B9" s="279">
        <f>B10+B11</f>
        <v>8040</v>
      </c>
      <c r="C9" s="279">
        <f>C10+C11</f>
        <v>565</v>
      </c>
      <c r="D9" s="279">
        <f t="shared" ref="D9:L9" si="0">D10+D11</f>
        <v>556</v>
      </c>
      <c r="E9" s="279">
        <f t="shared" si="0"/>
        <v>667</v>
      </c>
      <c r="F9" s="279">
        <f t="shared" si="0"/>
        <v>1057</v>
      </c>
      <c r="G9" s="279">
        <f t="shared" si="0"/>
        <v>905</v>
      </c>
      <c r="H9" s="279">
        <f t="shared" si="0"/>
        <v>836</v>
      </c>
      <c r="I9" s="279">
        <f t="shared" si="0"/>
        <v>1156</v>
      </c>
      <c r="J9" s="279">
        <f t="shared" si="0"/>
        <v>726</v>
      </c>
      <c r="K9" s="279">
        <f t="shared" si="0"/>
        <v>916</v>
      </c>
      <c r="L9" s="279">
        <f t="shared" si="0"/>
        <v>656</v>
      </c>
    </row>
    <row r="10" spans="1:12" s="64" customFormat="1" ht="14.5" customHeight="1">
      <c r="A10" s="44" t="s">
        <v>30</v>
      </c>
      <c r="B10" s="85">
        <f>SUM(C10:L10)</f>
        <v>4562</v>
      </c>
      <c r="C10" s="85">
        <v>223</v>
      </c>
      <c r="D10" s="85">
        <v>323</v>
      </c>
      <c r="E10" s="85">
        <v>252</v>
      </c>
      <c r="F10" s="85">
        <v>419</v>
      </c>
      <c r="G10" s="85">
        <v>267</v>
      </c>
      <c r="H10" s="85">
        <v>359</v>
      </c>
      <c r="I10" s="85">
        <v>909</v>
      </c>
      <c r="J10" s="85">
        <v>599</v>
      </c>
      <c r="K10" s="85">
        <v>833</v>
      </c>
      <c r="L10" s="85">
        <v>378</v>
      </c>
    </row>
    <row r="11" spans="1:12" s="64" customFormat="1" ht="14.5" customHeight="1">
      <c r="A11" s="43" t="s">
        <v>31</v>
      </c>
      <c r="B11" s="84">
        <f>SUM(C11:L11)</f>
        <v>3478</v>
      </c>
      <c r="C11" s="84">
        <v>342</v>
      </c>
      <c r="D11" s="84">
        <v>233</v>
      </c>
      <c r="E11" s="84">
        <v>415</v>
      </c>
      <c r="F11" s="84">
        <v>638</v>
      </c>
      <c r="G11" s="84">
        <v>638</v>
      </c>
      <c r="H11" s="84">
        <v>477</v>
      </c>
      <c r="I11" s="84">
        <v>247</v>
      </c>
      <c r="J11" s="84">
        <v>127</v>
      </c>
      <c r="K11" s="84">
        <v>83</v>
      </c>
      <c r="L11" s="84">
        <v>278</v>
      </c>
    </row>
    <row r="12" spans="1:12" s="64" customFormat="1" ht="14.5" customHeight="1">
      <c r="A12" s="83"/>
      <c r="B12" s="395" t="s">
        <v>94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  <row r="13" spans="1:12" s="64" customFormat="1" ht="14.5" customHeight="1">
      <c r="A13" s="7" t="s">
        <v>10</v>
      </c>
      <c r="B13" s="86">
        <f t="shared" ref="B13:L13" si="1">B9*100/$B9</f>
        <v>100</v>
      </c>
      <c r="C13" s="286">
        <f t="shared" si="1"/>
        <v>7.0273631840796016</v>
      </c>
      <c r="D13" s="286">
        <f t="shared" si="1"/>
        <v>6.9154228855721396</v>
      </c>
      <c r="E13" s="286">
        <f t="shared" si="1"/>
        <v>8.2960199004975124</v>
      </c>
      <c r="F13" s="286">
        <f t="shared" si="1"/>
        <v>13.14676616915423</v>
      </c>
      <c r="G13" s="286">
        <f t="shared" si="1"/>
        <v>11.256218905472636</v>
      </c>
      <c r="H13" s="286">
        <f t="shared" si="1"/>
        <v>10.398009950248756</v>
      </c>
      <c r="I13" s="286">
        <f t="shared" si="1"/>
        <v>14.378109452736318</v>
      </c>
      <c r="J13" s="286">
        <f t="shared" si="1"/>
        <v>9.0298507462686572</v>
      </c>
      <c r="K13" s="286">
        <f t="shared" si="1"/>
        <v>11.393034825870647</v>
      </c>
      <c r="L13" s="286">
        <f t="shared" si="1"/>
        <v>8.1592039800995018</v>
      </c>
    </row>
    <row r="14" spans="1:12" s="64" customFormat="1" ht="14.5" customHeight="1">
      <c r="A14" s="44" t="s">
        <v>30</v>
      </c>
      <c r="B14" s="87">
        <f t="shared" ref="B14:L14" si="2">B10*100/$B10</f>
        <v>100</v>
      </c>
      <c r="C14" s="287">
        <f t="shared" si="2"/>
        <v>4.8882069267864967</v>
      </c>
      <c r="D14" s="287">
        <f t="shared" si="2"/>
        <v>7.0802279701885142</v>
      </c>
      <c r="E14" s="287">
        <f t="shared" si="2"/>
        <v>5.5238930293730819</v>
      </c>
      <c r="F14" s="287">
        <f t="shared" si="2"/>
        <v>9.1845681718544494</v>
      </c>
      <c r="G14" s="287">
        <f t="shared" si="2"/>
        <v>5.8526961858833841</v>
      </c>
      <c r="H14" s="287">
        <f t="shared" si="2"/>
        <v>7.8693555458132396</v>
      </c>
      <c r="I14" s="287">
        <f t="shared" si="2"/>
        <v>19.925471284524331</v>
      </c>
      <c r="J14" s="287">
        <f t="shared" si="2"/>
        <v>13.13020604997808</v>
      </c>
      <c r="K14" s="287">
        <f t="shared" si="2"/>
        <v>18.2595352915388</v>
      </c>
      <c r="L14" s="287">
        <f t="shared" si="2"/>
        <v>8.2858395440596233</v>
      </c>
    </row>
    <row r="15" spans="1:12" s="64" customFormat="1" ht="14.5" customHeight="1">
      <c r="A15" s="43" t="s">
        <v>31</v>
      </c>
      <c r="B15" s="86">
        <f t="shared" ref="B15:L15" si="3">B11*100/$B11</f>
        <v>100</v>
      </c>
      <c r="C15" s="286">
        <f t="shared" si="3"/>
        <v>9.8332374928119606</v>
      </c>
      <c r="D15" s="286">
        <f t="shared" si="3"/>
        <v>6.699252443933295</v>
      </c>
      <c r="E15" s="286">
        <f t="shared" si="3"/>
        <v>11.932144910868315</v>
      </c>
      <c r="F15" s="286">
        <f t="shared" si="3"/>
        <v>18.343875790684301</v>
      </c>
      <c r="G15" s="286">
        <f t="shared" si="3"/>
        <v>18.343875790684301</v>
      </c>
      <c r="H15" s="286">
        <f t="shared" si="3"/>
        <v>13.71477860839563</v>
      </c>
      <c r="I15" s="286">
        <f t="shared" si="3"/>
        <v>7.1017826336975274</v>
      </c>
      <c r="J15" s="286">
        <f t="shared" si="3"/>
        <v>3.6515238642898216</v>
      </c>
      <c r="K15" s="286">
        <f t="shared" si="3"/>
        <v>2.3864289821736628</v>
      </c>
      <c r="L15" s="286">
        <f t="shared" si="3"/>
        <v>7.9930994824611847</v>
      </c>
    </row>
    <row r="16" spans="1:12" s="42" customFormat="1" ht="14.5" customHeight="1">
      <c r="A16" s="458"/>
      <c r="B16" s="461">
        <v>2015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</row>
    <row r="17" spans="1:12" s="64" customFormat="1" ht="14.5" customHeight="1">
      <c r="A17" s="458"/>
      <c r="B17" s="459" t="s">
        <v>5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</row>
    <row r="18" spans="1:12" s="64" customFormat="1" ht="14.5" customHeight="1">
      <c r="A18" s="280" t="s">
        <v>10</v>
      </c>
      <c r="B18" s="279">
        <f>B19+B20</f>
        <v>9287</v>
      </c>
      <c r="C18" s="279">
        <f>C19+C20</f>
        <v>783</v>
      </c>
      <c r="D18" s="279">
        <f t="shared" ref="D18:L18" si="4">D19+D20</f>
        <v>938</v>
      </c>
      <c r="E18" s="279">
        <f t="shared" si="4"/>
        <v>923</v>
      </c>
      <c r="F18" s="279">
        <f t="shared" si="4"/>
        <v>1194</v>
      </c>
      <c r="G18" s="279">
        <f t="shared" si="4"/>
        <v>1025</v>
      </c>
      <c r="H18" s="279">
        <f t="shared" si="4"/>
        <v>900</v>
      </c>
      <c r="I18" s="279">
        <f t="shared" si="4"/>
        <v>1317</v>
      </c>
      <c r="J18" s="279">
        <f t="shared" si="4"/>
        <v>784</v>
      </c>
      <c r="K18" s="279">
        <f t="shared" si="4"/>
        <v>792</v>
      </c>
      <c r="L18" s="279">
        <f t="shared" si="4"/>
        <v>631</v>
      </c>
    </row>
    <row r="19" spans="1:12" s="64" customFormat="1" ht="14.5" customHeight="1">
      <c r="A19" s="44" t="s">
        <v>30</v>
      </c>
      <c r="B19" s="85">
        <f>SUM(C19:L19)</f>
        <v>5426</v>
      </c>
      <c r="C19" s="85">
        <v>370</v>
      </c>
      <c r="D19" s="85">
        <v>615</v>
      </c>
      <c r="E19" s="85">
        <v>416</v>
      </c>
      <c r="F19" s="85">
        <v>457</v>
      </c>
      <c r="G19" s="85">
        <v>318</v>
      </c>
      <c r="H19" s="85">
        <v>481</v>
      </c>
      <c r="I19" s="85">
        <v>1084</v>
      </c>
      <c r="J19" s="85">
        <v>627</v>
      </c>
      <c r="K19" s="85">
        <v>691</v>
      </c>
      <c r="L19" s="85">
        <v>367</v>
      </c>
    </row>
    <row r="20" spans="1:12" s="64" customFormat="1" ht="14.5" customHeight="1">
      <c r="A20" s="43" t="s">
        <v>31</v>
      </c>
      <c r="B20" s="84">
        <f>SUM(C20:L20)</f>
        <v>3861</v>
      </c>
      <c r="C20" s="84">
        <v>413</v>
      </c>
      <c r="D20" s="84">
        <v>323</v>
      </c>
      <c r="E20" s="84">
        <v>507</v>
      </c>
      <c r="F20" s="84">
        <v>737</v>
      </c>
      <c r="G20" s="84">
        <v>707</v>
      </c>
      <c r="H20" s="84">
        <v>419</v>
      </c>
      <c r="I20" s="84">
        <v>233</v>
      </c>
      <c r="J20" s="84">
        <v>157</v>
      </c>
      <c r="K20" s="84">
        <v>101</v>
      </c>
      <c r="L20" s="84">
        <v>264</v>
      </c>
    </row>
    <row r="21" spans="1:12" s="64" customFormat="1" ht="14.5" customHeight="1">
      <c r="A21" s="83"/>
      <c r="B21" s="395" t="s">
        <v>94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</row>
    <row r="22" spans="1:12" s="64" customFormat="1" ht="14.5" customHeight="1">
      <c r="A22" s="7" t="s">
        <v>10</v>
      </c>
      <c r="B22" s="86">
        <f t="shared" ref="B22:L22" si="5">B18*100/$B18</f>
        <v>100</v>
      </c>
      <c r="C22" s="286">
        <f t="shared" si="5"/>
        <v>8.4311403036502632</v>
      </c>
      <c r="D22" s="286">
        <f t="shared" si="5"/>
        <v>10.100139980618069</v>
      </c>
      <c r="E22" s="286">
        <f t="shared" si="5"/>
        <v>9.9386238828469899</v>
      </c>
      <c r="F22" s="286">
        <f t="shared" si="5"/>
        <v>12.856681382577797</v>
      </c>
      <c r="G22" s="286">
        <f t="shared" si="5"/>
        <v>11.03693334769032</v>
      </c>
      <c r="H22" s="286">
        <f t="shared" si="5"/>
        <v>9.6909658662646709</v>
      </c>
      <c r="I22" s="286">
        <f t="shared" si="5"/>
        <v>14.181113384300636</v>
      </c>
      <c r="J22" s="286">
        <f t="shared" si="5"/>
        <v>8.4419080435016696</v>
      </c>
      <c r="K22" s="286">
        <f t="shared" si="5"/>
        <v>8.5280499623129113</v>
      </c>
      <c r="L22" s="286">
        <f t="shared" si="5"/>
        <v>6.7944438462366747</v>
      </c>
    </row>
    <row r="23" spans="1:12" s="64" customFormat="1" ht="14.5" customHeight="1">
      <c r="A23" s="44" t="s">
        <v>30</v>
      </c>
      <c r="B23" s="87">
        <f t="shared" ref="B23:L23" si="6">B19*100/$B19</f>
        <v>100</v>
      </c>
      <c r="C23" s="287">
        <f t="shared" si="6"/>
        <v>6.8190195355694803</v>
      </c>
      <c r="D23" s="287">
        <f t="shared" si="6"/>
        <v>11.33431625506819</v>
      </c>
      <c r="E23" s="287">
        <f t="shared" si="6"/>
        <v>7.6667895318835235</v>
      </c>
      <c r="F23" s="287">
        <f t="shared" si="6"/>
        <v>8.4224106155547371</v>
      </c>
      <c r="G23" s="287">
        <f t="shared" si="6"/>
        <v>5.8606708440840398</v>
      </c>
      <c r="H23" s="287">
        <f t="shared" si="6"/>
        <v>8.8647253962403241</v>
      </c>
      <c r="I23" s="287">
        <f t="shared" si="6"/>
        <v>19.97788426096572</v>
      </c>
      <c r="J23" s="287">
        <f t="shared" si="6"/>
        <v>11.555473645410984</v>
      </c>
      <c r="K23" s="287">
        <f t="shared" si="6"/>
        <v>12.734979727239219</v>
      </c>
      <c r="L23" s="287">
        <f t="shared" si="6"/>
        <v>6.7637301879837821</v>
      </c>
    </row>
    <row r="24" spans="1:12" s="64" customFormat="1" ht="14.5" customHeight="1">
      <c r="A24" s="43" t="s">
        <v>31</v>
      </c>
      <c r="B24" s="86">
        <f t="shared" ref="B24:L24" si="7">B20*100/$B20</f>
        <v>100</v>
      </c>
      <c r="C24" s="286">
        <f t="shared" si="7"/>
        <v>10.696710696710698</v>
      </c>
      <c r="D24" s="286">
        <f t="shared" si="7"/>
        <v>8.3657083657083664</v>
      </c>
      <c r="E24" s="286">
        <f t="shared" si="7"/>
        <v>13.131313131313131</v>
      </c>
      <c r="F24" s="286">
        <f t="shared" si="7"/>
        <v>19.088319088319089</v>
      </c>
      <c r="G24" s="286">
        <f t="shared" si="7"/>
        <v>18.31131831131831</v>
      </c>
      <c r="H24" s="286">
        <f t="shared" si="7"/>
        <v>10.852110852110853</v>
      </c>
      <c r="I24" s="286">
        <f t="shared" si="7"/>
        <v>6.0347060347060344</v>
      </c>
      <c r="J24" s="286">
        <f t="shared" si="7"/>
        <v>4.0663040663040659</v>
      </c>
      <c r="K24" s="286">
        <f t="shared" si="7"/>
        <v>2.6159026159026157</v>
      </c>
      <c r="L24" s="286">
        <f t="shared" si="7"/>
        <v>6.8376068376068373</v>
      </c>
    </row>
    <row r="25" spans="1:12" s="42" customFormat="1" ht="14.5" customHeight="1">
      <c r="A25" s="458"/>
      <c r="B25" s="461" t="s">
        <v>59</v>
      </c>
      <c r="C25" s="462"/>
      <c r="D25" s="462"/>
      <c r="E25" s="462"/>
      <c r="F25" s="462"/>
      <c r="G25" s="462"/>
      <c r="H25" s="462"/>
      <c r="I25" s="462"/>
      <c r="J25" s="462"/>
      <c r="K25" s="462"/>
      <c r="L25" s="462"/>
    </row>
    <row r="26" spans="1:12" s="64" customFormat="1" ht="14.5" customHeight="1">
      <c r="A26" s="458"/>
      <c r="B26" s="459" t="s">
        <v>5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</row>
    <row r="27" spans="1:12" s="64" customFormat="1" ht="14.5" customHeight="1">
      <c r="A27" s="280" t="s">
        <v>10</v>
      </c>
      <c r="B27" s="283">
        <f>B18-B9</f>
        <v>1247</v>
      </c>
      <c r="C27" s="283">
        <f t="shared" ref="C27:L29" si="8">C18-C9</f>
        <v>218</v>
      </c>
      <c r="D27" s="283">
        <f t="shared" si="8"/>
        <v>382</v>
      </c>
      <c r="E27" s="283">
        <f t="shared" si="8"/>
        <v>256</v>
      </c>
      <c r="F27" s="283">
        <f t="shared" si="8"/>
        <v>137</v>
      </c>
      <c r="G27" s="283">
        <f t="shared" si="8"/>
        <v>120</v>
      </c>
      <c r="H27" s="283">
        <f t="shared" si="8"/>
        <v>64</v>
      </c>
      <c r="I27" s="283">
        <f t="shared" si="8"/>
        <v>161</v>
      </c>
      <c r="J27" s="283">
        <f t="shared" si="8"/>
        <v>58</v>
      </c>
      <c r="K27" s="283">
        <f t="shared" si="8"/>
        <v>-124</v>
      </c>
      <c r="L27" s="283">
        <f t="shared" si="8"/>
        <v>-25</v>
      </c>
    </row>
    <row r="28" spans="1:12" s="64" customFormat="1" ht="14.5" customHeight="1">
      <c r="A28" s="44" t="s">
        <v>30</v>
      </c>
      <c r="B28" s="284">
        <f t="shared" ref="B28:I29" si="9">B19-B10</f>
        <v>864</v>
      </c>
      <c r="C28" s="284">
        <f t="shared" si="9"/>
        <v>147</v>
      </c>
      <c r="D28" s="284">
        <f t="shared" si="9"/>
        <v>292</v>
      </c>
      <c r="E28" s="284">
        <f t="shared" si="9"/>
        <v>164</v>
      </c>
      <c r="F28" s="284">
        <f t="shared" si="9"/>
        <v>38</v>
      </c>
      <c r="G28" s="284">
        <f t="shared" si="9"/>
        <v>51</v>
      </c>
      <c r="H28" s="284">
        <f t="shared" si="9"/>
        <v>122</v>
      </c>
      <c r="I28" s="284">
        <f t="shared" si="9"/>
        <v>175</v>
      </c>
      <c r="J28" s="284">
        <f t="shared" si="8"/>
        <v>28</v>
      </c>
      <c r="K28" s="284">
        <f t="shared" si="8"/>
        <v>-142</v>
      </c>
      <c r="L28" s="284">
        <f t="shared" si="8"/>
        <v>-11</v>
      </c>
    </row>
    <row r="29" spans="1:12" s="64" customFormat="1" ht="14.5" customHeight="1">
      <c r="A29" s="43" t="s">
        <v>31</v>
      </c>
      <c r="B29" s="285">
        <f t="shared" si="9"/>
        <v>383</v>
      </c>
      <c r="C29" s="285">
        <f t="shared" si="9"/>
        <v>71</v>
      </c>
      <c r="D29" s="285">
        <f t="shared" si="9"/>
        <v>90</v>
      </c>
      <c r="E29" s="285">
        <f t="shared" si="9"/>
        <v>92</v>
      </c>
      <c r="F29" s="285">
        <f t="shared" si="9"/>
        <v>99</v>
      </c>
      <c r="G29" s="285">
        <f t="shared" si="9"/>
        <v>69</v>
      </c>
      <c r="H29" s="285">
        <f t="shared" si="9"/>
        <v>-58</v>
      </c>
      <c r="I29" s="285">
        <f t="shared" si="9"/>
        <v>-14</v>
      </c>
      <c r="J29" s="285">
        <f t="shared" si="8"/>
        <v>30</v>
      </c>
      <c r="K29" s="285">
        <f t="shared" si="8"/>
        <v>18</v>
      </c>
      <c r="L29" s="285">
        <f t="shared" si="8"/>
        <v>-14</v>
      </c>
    </row>
    <row r="30" spans="1:12" s="64" customFormat="1" ht="14.5" customHeight="1">
      <c r="A30" s="83"/>
      <c r="B30" s="395" t="s">
        <v>115</v>
      </c>
      <c r="C30" s="378"/>
      <c r="D30" s="378"/>
      <c r="E30" s="378"/>
      <c r="F30" s="378"/>
      <c r="G30" s="378"/>
      <c r="H30" s="378"/>
      <c r="I30" s="378"/>
      <c r="J30" s="378"/>
      <c r="K30" s="378"/>
      <c r="L30" s="378"/>
    </row>
    <row r="31" spans="1:12" s="64" customFormat="1" ht="14.5" customHeight="1">
      <c r="A31" s="7" t="s">
        <v>10</v>
      </c>
      <c r="B31" s="288" t="s">
        <v>247</v>
      </c>
      <c r="C31" s="281">
        <f t="shared" ref="C31:L33" si="10">C22-C13</f>
        <v>1.4037771195706616</v>
      </c>
      <c r="D31" s="281">
        <f t="shared" si="10"/>
        <v>3.1847170950459294</v>
      </c>
      <c r="E31" s="281">
        <f t="shared" si="10"/>
        <v>1.6426039823494776</v>
      </c>
      <c r="F31" s="281">
        <f t="shared" si="10"/>
        <v>-0.29008478657643266</v>
      </c>
      <c r="G31" s="281">
        <f t="shared" si="10"/>
        <v>-0.21928555778231562</v>
      </c>
      <c r="H31" s="281">
        <f t="shared" si="10"/>
        <v>-0.70704408398408525</v>
      </c>
      <c r="I31" s="281">
        <f t="shared" si="10"/>
        <v>-0.1969960684356824</v>
      </c>
      <c r="J31" s="281">
        <f t="shared" si="10"/>
        <v>-0.58794270276698768</v>
      </c>
      <c r="K31" s="281">
        <f t="shared" si="10"/>
        <v>-2.8649848635577353</v>
      </c>
      <c r="L31" s="281">
        <f t="shared" si="10"/>
        <v>-1.364760133862827</v>
      </c>
    </row>
    <row r="32" spans="1:12" s="64" customFormat="1" ht="14.5" customHeight="1">
      <c r="A32" s="44" t="s">
        <v>30</v>
      </c>
      <c r="B32" s="282" t="s">
        <v>247</v>
      </c>
      <c r="C32" s="282">
        <f t="shared" si="10"/>
        <v>1.9308126087829836</v>
      </c>
      <c r="D32" s="282">
        <f t="shared" si="10"/>
        <v>4.2540882848796757</v>
      </c>
      <c r="E32" s="282">
        <f t="shared" si="10"/>
        <v>2.1428965025104416</v>
      </c>
      <c r="F32" s="282">
        <f t="shared" si="10"/>
        <v>-0.76215755629971227</v>
      </c>
      <c r="G32" s="282">
        <f t="shared" si="10"/>
        <v>7.9746582006556821E-3</v>
      </c>
      <c r="H32" s="282">
        <f t="shared" si="10"/>
        <v>0.99536985042708448</v>
      </c>
      <c r="I32" s="282">
        <f t="shared" si="10"/>
        <v>5.2412976441388537E-2</v>
      </c>
      <c r="J32" s="282">
        <f t="shared" si="10"/>
        <v>-1.5747324045670954</v>
      </c>
      <c r="K32" s="282">
        <f t="shared" si="10"/>
        <v>-5.5245555642995807</v>
      </c>
      <c r="L32" s="282">
        <f t="shared" si="10"/>
        <v>-1.5221093560758412</v>
      </c>
    </row>
    <row r="33" spans="1:12" s="64" customFormat="1" ht="14.5" customHeight="1">
      <c r="A33" s="43" t="s">
        <v>31</v>
      </c>
      <c r="B33" s="281" t="s">
        <v>247</v>
      </c>
      <c r="C33" s="281">
        <f t="shared" si="10"/>
        <v>0.86347320389873694</v>
      </c>
      <c r="D33" s="281">
        <f t="shared" si="10"/>
        <v>1.6664559217750714</v>
      </c>
      <c r="E33" s="281">
        <f t="shared" si="10"/>
        <v>1.1991682204448164</v>
      </c>
      <c r="F33" s="281">
        <f t="shared" si="10"/>
        <v>0.74444329763478834</v>
      </c>
      <c r="G33" s="281">
        <f t="shared" si="10"/>
        <v>-3.2557479365991071E-2</v>
      </c>
      <c r="H33" s="281">
        <f t="shared" si="10"/>
        <v>-2.8626677562847771</v>
      </c>
      <c r="I33" s="281">
        <f t="shared" si="10"/>
        <v>-1.067076598991493</v>
      </c>
      <c r="J33" s="281">
        <f t="shared" si="10"/>
        <v>0.41478020201424437</v>
      </c>
      <c r="K33" s="281">
        <f t="shared" si="10"/>
        <v>0.22947363372895291</v>
      </c>
      <c r="L33" s="281">
        <f t="shared" si="10"/>
        <v>-1.1554926448543474</v>
      </c>
    </row>
    <row r="34" spans="1:12" ht="30" customHeight="1">
      <c r="A34" s="338" t="s">
        <v>305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</row>
  </sheetData>
  <mergeCells count="16">
    <mergeCell ref="A34:L34"/>
    <mergeCell ref="A16:A17"/>
    <mergeCell ref="A25:A26"/>
    <mergeCell ref="B5:B6"/>
    <mergeCell ref="A5:A6"/>
    <mergeCell ref="A7:A8"/>
    <mergeCell ref="B17:L17"/>
    <mergeCell ref="B21:L21"/>
    <mergeCell ref="B25:L25"/>
    <mergeCell ref="B26:L26"/>
    <mergeCell ref="B30:L30"/>
    <mergeCell ref="C5:L5"/>
    <mergeCell ref="B7:L7"/>
    <mergeCell ref="B8:L8"/>
    <mergeCell ref="B12:L12"/>
    <mergeCell ref="B16:L1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15" customFormat="1" ht="20.149999999999999" customHeight="1">
      <c r="A1" s="35" t="s">
        <v>0</v>
      </c>
      <c r="C1" s="40"/>
      <c r="D1" s="40"/>
      <c r="E1" s="40"/>
      <c r="F1" s="40"/>
      <c r="L1" s="40"/>
    </row>
    <row r="2" spans="1:12" s="64" customFormat="1" ht="14.5" customHeight="1">
      <c r="A2" s="126"/>
    </row>
    <row r="3" spans="1:12" s="4" customFormat="1" ht="14.5" customHeight="1">
      <c r="A3" s="54" t="s">
        <v>229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1</v>
      </c>
      <c r="C6" s="336"/>
      <c r="D6" s="336"/>
      <c r="E6" s="336"/>
      <c r="F6" s="336"/>
      <c r="G6" s="336"/>
      <c r="H6" s="336"/>
      <c r="I6" s="336"/>
      <c r="J6" s="336"/>
      <c r="K6" s="336"/>
      <c r="L6" s="179"/>
    </row>
    <row r="7" spans="1:12">
      <c r="A7" s="7" t="s">
        <v>10</v>
      </c>
      <c r="B7" s="19">
        <f t="shared" ref="B7:K7" si="0">SUM(B9:B18,B20:B25)</f>
        <v>3850</v>
      </c>
      <c r="C7" s="19">
        <f t="shared" si="0"/>
        <v>3971</v>
      </c>
      <c r="D7" s="19">
        <f t="shared" si="0"/>
        <v>4253</v>
      </c>
      <c r="E7" s="19">
        <f t="shared" si="0"/>
        <v>4277</v>
      </c>
      <c r="F7" s="19">
        <f t="shared" si="0"/>
        <v>4372</v>
      </c>
      <c r="G7" s="19">
        <f t="shared" si="0"/>
        <v>4579</v>
      </c>
      <c r="H7" s="19">
        <f t="shared" si="0"/>
        <v>4637</v>
      </c>
      <c r="I7" s="19">
        <f t="shared" si="0"/>
        <v>4743</v>
      </c>
      <c r="J7" s="19">
        <f t="shared" si="0"/>
        <v>4781</v>
      </c>
      <c r="K7" s="19">
        <f t="shared" si="0"/>
        <v>4918</v>
      </c>
      <c r="L7" s="154">
        <f>K7-B7</f>
        <v>1068</v>
      </c>
    </row>
    <row r="8" spans="1:12">
      <c r="A8" s="44" t="s">
        <v>30</v>
      </c>
      <c r="B8" s="21">
        <f t="shared" ref="B8:K8" si="1">SUM(B9:B18)</f>
        <v>2375</v>
      </c>
      <c r="C8" s="21">
        <f t="shared" si="1"/>
        <v>2456</v>
      </c>
      <c r="D8" s="21">
        <f t="shared" si="1"/>
        <v>2619</v>
      </c>
      <c r="E8" s="21">
        <f t="shared" si="1"/>
        <v>2660</v>
      </c>
      <c r="F8" s="21">
        <f t="shared" si="1"/>
        <v>2685</v>
      </c>
      <c r="G8" s="21">
        <f t="shared" si="1"/>
        <v>2837</v>
      </c>
      <c r="H8" s="21">
        <f t="shared" si="1"/>
        <v>2861</v>
      </c>
      <c r="I8" s="21">
        <f t="shared" si="1"/>
        <v>2927</v>
      </c>
      <c r="J8" s="21">
        <f t="shared" si="1"/>
        <v>2964</v>
      </c>
      <c r="K8" s="21">
        <f t="shared" si="1"/>
        <v>3063</v>
      </c>
      <c r="L8" s="155">
        <f t="shared" ref="L8:L25" si="2">K8-B8</f>
        <v>688</v>
      </c>
    </row>
    <row r="9" spans="1:12" s="15" customFormat="1">
      <c r="A9" s="68" t="s">
        <v>11</v>
      </c>
      <c r="B9" s="19">
        <v>183</v>
      </c>
      <c r="C9" s="19">
        <v>172</v>
      </c>
      <c r="D9" s="19">
        <v>188</v>
      </c>
      <c r="E9" s="19">
        <v>181</v>
      </c>
      <c r="F9" s="19">
        <v>160</v>
      </c>
      <c r="G9" s="19">
        <v>172</v>
      </c>
      <c r="H9" s="19">
        <v>172</v>
      </c>
      <c r="I9" s="19">
        <v>181</v>
      </c>
      <c r="J9" s="19">
        <v>207</v>
      </c>
      <c r="K9" s="19">
        <v>209</v>
      </c>
      <c r="L9" s="154">
        <f t="shared" si="2"/>
        <v>26</v>
      </c>
    </row>
    <row r="10" spans="1:12" s="15" customFormat="1">
      <c r="A10" s="69" t="s">
        <v>12</v>
      </c>
      <c r="B10" s="21">
        <v>175</v>
      </c>
      <c r="C10" s="21">
        <v>185</v>
      </c>
      <c r="D10" s="21">
        <v>193</v>
      </c>
      <c r="E10" s="21">
        <v>190</v>
      </c>
      <c r="F10" s="21">
        <v>210</v>
      </c>
      <c r="G10" s="21">
        <v>232</v>
      </c>
      <c r="H10" s="21">
        <v>234</v>
      </c>
      <c r="I10" s="21">
        <v>223</v>
      </c>
      <c r="J10" s="21">
        <v>220</v>
      </c>
      <c r="K10" s="21">
        <v>221</v>
      </c>
      <c r="L10" s="155">
        <f t="shared" si="2"/>
        <v>46</v>
      </c>
    </row>
    <row r="11" spans="1:12" s="15" customFormat="1">
      <c r="A11" s="68" t="s">
        <v>13</v>
      </c>
      <c r="B11" s="19">
        <v>268</v>
      </c>
      <c r="C11" s="19">
        <v>284</v>
      </c>
      <c r="D11" s="19">
        <v>304</v>
      </c>
      <c r="E11" s="19">
        <v>317</v>
      </c>
      <c r="F11" s="19">
        <v>329</v>
      </c>
      <c r="G11" s="19">
        <v>336</v>
      </c>
      <c r="H11" s="19">
        <v>357</v>
      </c>
      <c r="I11" s="19">
        <v>376</v>
      </c>
      <c r="J11" s="19">
        <v>381</v>
      </c>
      <c r="K11" s="19">
        <v>373</v>
      </c>
      <c r="L11" s="154">
        <f t="shared" si="2"/>
        <v>105</v>
      </c>
    </row>
    <row r="12" spans="1:12" s="15" customFormat="1">
      <c r="A12" s="69" t="s">
        <v>14</v>
      </c>
      <c r="B12" s="21">
        <v>22</v>
      </c>
      <c r="C12" s="21">
        <v>39</v>
      </c>
      <c r="D12" s="21">
        <v>44</v>
      </c>
      <c r="E12" s="21">
        <v>40</v>
      </c>
      <c r="F12" s="21">
        <v>43</v>
      </c>
      <c r="G12" s="21">
        <v>44</v>
      </c>
      <c r="H12" s="21">
        <v>49</v>
      </c>
      <c r="I12" s="21">
        <v>37</v>
      </c>
      <c r="J12" s="21">
        <v>53</v>
      </c>
      <c r="K12" s="21">
        <v>49</v>
      </c>
      <c r="L12" s="155">
        <f t="shared" si="2"/>
        <v>27</v>
      </c>
    </row>
    <row r="13" spans="1:12" s="15" customFormat="1">
      <c r="A13" s="68" t="s">
        <v>15</v>
      </c>
      <c r="B13" s="19">
        <v>1062</v>
      </c>
      <c r="C13" s="19">
        <v>1054</v>
      </c>
      <c r="D13" s="19">
        <v>1171</v>
      </c>
      <c r="E13" s="19">
        <v>1178</v>
      </c>
      <c r="F13" s="19">
        <v>1173</v>
      </c>
      <c r="G13" s="19">
        <v>1236</v>
      </c>
      <c r="H13" s="19">
        <v>1202</v>
      </c>
      <c r="I13" s="19">
        <v>1236</v>
      </c>
      <c r="J13" s="19">
        <v>1184</v>
      </c>
      <c r="K13" s="19">
        <v>1268</v>
      </c>
      <c r="L13" s="154">
        <f t="shared" si="2"/>
        <v>206</v>
      </c>
    </row>
    <row r="14" spans="1:12" s="15" customFormat="1">
      <c r="A14" s="69" t="s">
        <v>16</v>
      </c>
      <c r="B14" s="21">
        <v>158</v>
      </c>
      <c r="C14" s="21">
        <v>167</v>
      </c>
      <c r="D14" s="21">
        <v>178</v>
      </c>
      <c r="E14" s="21">
        <v>192</v>
      </c>
      <c r="F14" s="21">
        <v>187</v>
      </c>
      <c r="G14" s="21">
        <v>202</v>
      </c>
      <c r="H14" s="21">
        <v>215</v>
      </c>
      <c r="I14" s="21">
        <v>229</v>
      </c>
      <c r="J14" s="21">
        <v>223</v>
      </c>
      <c r="K14" s="21">
        <v>227</v>
      </c>
      <c r="L14" s="155">
        <f t="shared" si="2"/>
        <v>69</v>
      </c>
    </row>
    <row r="15" spans="1:12" s="15" customFormat="1">
      <c r="A15" s="68" t="s">
        <v>17</v>
      </c>
      <c r="B15" s="19">
        <v>63</v>
      </c>
      <c r="C15" s="19">
        <v>66</v>
      </c>
      <c r="D15" s="19">
        <v>85</v>
      </c>
      <c r="E15" s="19">
        <v>88</v>
      </c>
      <c r="F15" s="19">
        <v>96</v>
      </c>
      <c r="G15" s="19">
        <v>102</v>
      </c>
      <c r="H15" s="19">
        <v>96</v>
      </c>
      <c r="I15" s="19">
        <v>102</v>
      </c>
      <c r="J15" s="19">
        <v>92</v>
      </c>
      <c r="K15" s="19">
        <v>89</v>
      </c>
      <c r="L15" s="154">
        <f t="shared" si="2"/>
        <v>26</v>
      </c>
    </row>
    <row r="16" spans="1:12" s="15" customFormat="1">
      <c r="A16" s="69" t="s">
        <v>18</v>
      </c>
      <c r="B16" s="21">
        <v>238</v>
      </c>
      <c r="C16" s="21">
        <v>254</v>
      </c>
      <c r="D16" s="21">
        <v>225</v>
      </c>
      <c r="E16" s="21">
        <v>242</v>
      </c>
      <c r="F16" s="21">
        <v>242</v>
      </c>
      <c r="G16" s="21">
        <v>249</v>
      </c>
      <c r="H16" s="21">
        <v>256</v>
      </c>
      <c r="I16" s="21">
        <v>265</v>
      </c>
      <c r="J16" s="21">
        <v>282</v>
      </c>
      <c r="K16" s="21">
        <v>287</v>
      </c>
      <c r="L16" s="155">
        <f t="shared" si="2"/>
        <v>49</v>
      </c>
    </row>
    <row r="17" spans="1:12" s="15" customFormat="1">
      <c r="A17" s="68" t="s">
        <v>19</v>
      </c>
      <c r="B17" s="19">
        <v>189</v>
      </c>
      <c r="C17" s="19">
        <v>214</v>
      </c>
      <c r="D17" s="19">
        <v>213</v>
      </c>
      <c r="E17" s="19">
        <v>212</v>
      </c>
      <c r="F17" s="19">
        <v>222</v>
      </c>
      <c r="G17" s="19">
        <v>239</v>
      </c>
      <c r="H17" s="19">
        <v>258</v>
      </c>
      <c r="I17" s="19">
        <v>251</v>
      </c>
      <c r="J17" s="19">
        <v>291</v>
      </c>
      <c r="K17" s="19">
        <v>307</v>
      </c>
      <c r="L17" s="154">
        <f t="shared" si="2"/>
        <v>118</v>
      </c>
    </row>
    <row r="18" spans="1:12" s="15" customFormat="1">
      <c r="A18" s="69" t="s">
        <v>20</v>
      </c>
      <c r="B18" s="21">
        <v>17</v>
      </c>
      <c r="C18" s="21">
        <v>21</v>
      </c>
      <c r="D18" s="21">
        <v>18</v>
      </c>
      <c r="E18" s="21">
        <v>20</v>
      </c>
      <c r="F18" s="21">
        <v>23</v>
      </c>
      <c r="G18" s="21">
        <v>25</v>
      </c>
      <c r="H18" s="21">
        <v>22</v>
      </c>
      <c r="I18" s="21">
        <v>27</v>
      </c>
      <c r="J18" s="21">
        <v>31</v>
      </c>
      <c r="K18" s="21">
        <v>33</v>
      </c>
      <c r="L18" s="155">
        <f t="shared" si="2"/>
        <v>16</v>
      </c>
    </row>
    <row r="19" spans="1:12">
      <c r="A19" s="43" t="s">
        <v>31</v>
      </c>
      <c r="B19" s="19">
        <f>SUM(B20:B25)</f>
        <v>1475</v>
      </c>
      <c r="C19" s="19">
        <f t="shared" ref="C19:K19" si="3">SUM(C20:C25)</f>
        <v>1515</v>
      </c>
      <c r="D19" s="19">
        <f t="shared" si="3"/>
        <v>1634</v>
      </c>
      <c r="E19" s="19">
        <f t="shared" si="3"/>
        <v>1617</v>
      </c>
      <c r="F19" s="19">
        <f t="shared" si="3"/>
        <v>1687</v>
      </c>
      <c r="G19" s="19">
        <f t="shared" si="3"/>
        <v>1742</v>
      </c>
      <c r="H19" s="19">
        <f t="shared" si="3"/>
        <v>1776</v>
      </c>
      <c r="I19" s="19">
        <f t="shared" si="3"/>
        <v>1816</v>
      </c>
      <c r="J19" s="19">
        <f t="shared" si="3"/>
        <v>1817</v>
      </c>
      <c r="K19" s="19">
        <f t="shared" si="3"/>
        <v>1855</v>
      </c>
      <c r="L19" s="154">
        <f t="shared" si="2"/>
        <v>380</v>
      </c>
    </row>
    <row r="20" spans="1:12" s="15" customFormat="1">
      <c r="A20" s="69" t="s">
        <v>21</v>
      </c>
      <c r="B20" s="21">
        <v>363</v>
      </c>
      <c r="C20" s="21">
        <v>384</v>
      </c>
      <c r="D20" s="21">
        <v>407</v>
      </c>
      <c r="E20" s="21">
        <v>389</v>
      </c>
      <c r="F20" s="21">
        <v>398</v>
      </c>
      <c r="G20" s="21">
        <v>441</v>
      </c>
      <c r="H20" s="21">
        <v>461</v>
      </c>
      <c r="I20" s="21">
        <v>481</v>
      </c>
      <c r="J20" s="21">
        <v>483</v>
      </c>
      <c r="K20" s="21">
        <v>489</v>
      </c>
      <c r="L20" s="155">
        <f t="shared" si="2"/>
        <v>126</v>
      </c>
    </row>
    <row r="21" spans="1:12" s="15" customFormat="1">
      <c r="A21" s="68" t="s">
        <v>22</v>
      </c>
      <c r="B21" s="19">
        <v>104</v>
      </c>
      <c r="C21" s="19">
        <v>104</v>
      </c>
      <c r="D21" s="19">
        <v>138</v>
      </c>
      <c r="E21" s="19">
        <v>127</v>
      </c>
      <c r="F21" s="19">
        <v>165</v>
      </c>
      <c r="G21" s="19">
        <v>146</v>
      </c>
      <c r="H21" s="19">
        <v>166</v>
      </c>
      <c r="I21" s="19">
        <v>173</v>
      </c>
      <c r="J21" s="19">
        <v>193</v>
      </c>
      <c r="K21" s="19">
        <v>194</v>
      </c>
      <c r="L21" s="154">
        <f t="shared" si="2"/>
        <v>90</v>
      </c>
    </row>
    <row r="22" spans="1:12" s="15" customFormat="1">
      <c r="A22" s="69" t="s">
        <v>32</v>
      </c>
      <c r="B22" s="21">
        <v>201</v>
      </c>
      <c r="C22" s="21">
        <v>202</v>
      </c>
      <c r="D22" s="21">
        <v>213</v>
      </c>
      <c r="E22" s="21">
        <v>228</v>
      </c>
      <c r="F22" s="21">
        <v>236</v>
      </c>
      <c r="G22" s="21">
        <v>247</v>
      </c>
      <c r="H22" s="21">
        <v>239</v>
      </c>
      <c r="I22" s="21">
        <v>239</v>
      </c>
      <c r="J22" s="21">
        <v>244</v>
      </c>
      <c r="K22" s="21">
        <v>259</v>
      </c>
      <c r="L22" s="155">
        <f t="shared" si="2"/>
        <v>58</v>
      </c>
    </row>
    <row r="23" spans="1:12" s="15" customFormat="1">
      <c r="A23" s="68" t="s">
        <v>23</v>
      </c>
      <c r="B23" s="19">
        <v>420</v>
      </c>
      <c r="C23" s="19">
        <v>423</v>
      </c>
      <c r="D23" s="19">
        <v>458</v>
      </c>
      <c r="E23" s="19">
        <v>458</v>
      </c>
      <c r="F23" s="19">
        <v>468</v>
      </c>
      <c r="G23" s="19">
        <v>472</v>
      </c>
      <c r="H23" s="19">
        <v>484</v>
      </c>
      <c r="I23" s="19">
        <v>477</v>
      </c>
      <c r="J23" s="19">
        <v>470</v>
      </c>
      <c r="K23" s="19">
        <v>494</v>
      </c>
      <c r="L23" s="154">
        <f t="shared" si="2"/>
        <v>74</v>
      </c>
    </row>
    <row r="24" spans="1:12" s="15" customFormat="1">
      <c r="A24" s="69" t="s">
        <v>24</v>
      </c>
      <c r="B24" s="21">
        <v>179</v>
      </c>
      <c r="C24" s="21">
        <v>193</v>
      </c>
      <c r="D24" s="21">
        <v>205</v>
      </c>
      <c r="E24" s="21">
        <v>201</v>
      </c>
      <c r="F24" s="21">
        <v>204</v>
      </c>
      <c r="G24" s="21">
        <v>220</v>
      </c>
      <c r="H24" s="21">
        <v>212</v>
      </c>
      <c r="I24" s="21">
        <v>228</v>
      </c>
      <c r="J24" s="21">
        <v>217</v>
      </c>
      <c r="K24" s="21">
        <v>211</v>
      </c>
      <c r="L24" s="155">
        <f t="shared" si="2"/>
        <v>32</v>
      </c>
    </row>
    <row r="25" spans="1:12" s="15" customFormat="1">
      <c r="A25" s="68" t="s">
        <v>25</v>
      </c>
      <c r="B25" s="19">
        <v>208</v>
      </c>
      <c r="C25" s="19">
        <v>209</v>
      </c>
      <c r="D25" s="19">
        <v>213</v>
      </c>
      <c r="E25" s="19">
        <v>214</v>
      </c>
      <c r="F25" s="19">
        <v>216</v>
      </c>
      <c r="G25" s="19">
        <v>216</v>
      </c>
      <c r="H25" s="19">
        <v>214</v>
      </c>
      <c r="I25" s="19">
        <v>218</v>
      </c>
      <c r="J25" s="19">
        <v>210</v>
      </c>
      <c r="K25" s="19">
        <v>208</v>
      </c>
      <c r="L25" s="154">
        <f t="shared" si="2"/>
        <v>0</v>
      </c>
    </row>
    <row r="26" spans="1:12">
      <c r="A26" s="53"/>
      <c r="B26" s="337" t="s">
        <v>226</v>
      </c>
      <c r="C26" s="337"/>
      <c r="D26" s="337"/>
      <c r="E26" s="337"/>
      <c r="F26" s="337"/>
      <c r="G26" s="337"/>
      <c r="H26" s="337"/>
      <c r="I26" s="337"/>
      <c r="J26" s="337"/>
      <c r="K26" s="337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103.14285714285714</v>
      </c>
      <c r="D27" s="19">
        <f t="shared" si="4"/>
        <v>110.46753246753246</v>
      </c>
      <c r="E27" s="19">
        <f t="shared" si="4"/>
        <v>111.09090909090909</v>
      </c>
      <c r="F27" s="19">
        <f t="shared" si="4"/>
        <v>113.55844155844156</v>
      </c>
      <c r="G27" s="19">
        <f t="shared" si="4"/>
        <v>118.93506493506493</v>
      </c>
      <c r="H27" s="19">
        <f t="shared" si="4"/>
        <v>120.44155844155844</v>
      </c>
      <c r="I27" s="19">
        <f t="shared" si="4"/>
        <v>123.1948051948052</v>
      </c>
      <c r="J27" s="19">
        <f t="shared" si="4"/>
        <v>124.18181818181819</v>
      </c>
      <c r="K27" s="19">
        <f t="shared" si="4"/>
        <v>127.74025974025975</v>
      </c>
      <c r="L27" s="154" t="s">
        <v>247</v>
      </c>
    </row>
    <row r="28" spans="1:12">
      <c r="A28" s="44" t="s">
        <v>30</v>
      </c>
      <c r="B28" s="21">
        <f t="shared" ref="B28:K43" si="5">B8*100/$B8</f>
        <v>100</v>
      </c>
      <c r="C28" s="21">
        <f t="shared" si="5"/>
        <v>103.41052631578947</v>
      </c>
      <c r="D28" s="21">
        <f t="shared" si="5"/>
        <v>110.27368421052631</v>
      </c>
      <c r="E28" s="21">
        <f t="shared" si="5"/>
        <v>112</v>
      </c>
      <c r="F28" s="21">
        <f t="shared" si="5"/>
        <v>113.05263157894737</v>
      </c>
      <c r="G28" s="21">
        <f t="shared" si="5"/>
        <v>119.45263157894736</v>
      </c>
      <c r="H28" s="21">
        <f t="shared" si="5"/>
        <v>120.46315789473684</v>
      </c>
      <c r="I28" s="21">
        <f t="shared" si="5"/>
        <v>123.2421052631579</v>
      </c>
      <c r="J28" s="21">
        <f t="shared" si="5"/>
        <v>124.8</v>
      </c>
      <c r="K28" s="21">
        <f t="shared" si="5"/>
        <v>128.96842105263158</v>
      </c>
      <c r="L28" s="155" t="s">
        <v>247</v>
      </c>
    </row>
    <row r="29" spans="1:12">
      <c r="A29" s="68" t="s">
        <v>11</v>
      </c>
      <c r="B29" s="19">
        <f t="shared" si="5"/>
        <v>100</v>
      </c>
      <c r="C29" s="19">
        <f t="shared" si="5"/>
        <v>93.989071038251367</v>
      </c>
      <c r="D29" s="19">
        <f t="shared" si="5"/>
        <v>102.73224043715847</v>
      </c>
      <c r="E29" s="19">
        <f t="shared" si="5"/>
        <v>98.907103825136616</v>
      </c>
      <c r="F29" s="19">
        <f t="shared" si="5"/>
        <v>87.431693989071036</v>
      </c>
      <c r="G29" s="19">
        <f t="shared" si="5"/>
        <v>93.989071038251367</v>
      </c>
      <c r="H29" s="19">
        <f t="shared" si="5"/>
        <v>93.989071038251367</v>
      </c>
      <c r="I29" s="19">
        <f t="shared" si="5"/>
        <v>98.907103825136616</v>
      </c>
      <c r="J29" s="19">
        <f t="shared" si="5"/>
        <v>113.11475409836065</v>
      </c>
      <c r="K29" s="19">
        <f t="shared" si="5"/>
        <v>114.20765027322405</v>
      </c>
      <c r="L29" s="154" t="s">
        <v>247</v>
      </c>
    </row>
    <row r="30" spans="1:12">
      <c r="A30" s="69" t="s">
        <v>12</v>
      </c>
      <c r="B30" s="21">
        <f t="shared" si="5"/>
        <v>100</v>
      </c>
      <c r="C30" s="21">
        <f t="shared" si="5"/>
        <v>105.71428571428571</v>
      </c>
      <c r="D30" s="21">
        <f t="shared" si="5"/>
        <v>110.28571428571429</v>
      </c>
      <c r="E30" s="21">
        <f t="shared" si="5"/>
        <v>108.57142857142857</v>
      </c>
      <c r="F30" s="21">
        <f t="shared" si="5"/>
        <v>120</v>
      </c>
      <c r="G30" s="21">
        <f t="shared" si="5"/>
        <v>132.57142857142858</v>
      </c>
      <c r="H30" s="21">
        <f t="shared" si="5"/>
        <v>133.71428571428572</v>
      </c>
      <c r="I30" s="21">
        <f t="shared" si="5"/>
        <v>127.42857142857143</v>
      </c>
      <c r="J30" s="21">
        <f t="shared" si="5"/>
        <v>125.71428571428571</v>
      </c>
      <c r="K30" s="21">
        <f t="shared" si="5"/>
        <v>126.28571428571429</v>
      </c>
      <c r="L30" s="155" t="s">
        <v>247</v>
      </c>
    </row>
    <row r="31" spans="1:12">
      <c r="A31" s="68" t="s">
        <v>13</v>
      </c>
      <c r="B31" s="19">
        <f t="shared" si="5"/>
        <v>100</v>
      </c>
      <c r="C31" s="19">
        <f t="shared" si="5"/>
        <v>105.97014925373135</v>
      </c>
      <c r="D31" s="19">
        <f t="shared" si="5"/>
        <v>113.43283582089552</v>
      </c>
      <c r="E31" s="19">
        <f t="shared" si="5"/>
        <v>118.28358208955224</v>
      </c>
      <c r="F31" s="19">
        <f t="shared" si="5"/>
        <v>122.76119402985074</v>
      </c>
      <c r="G31" s="19">
        <f t="shared" si="5"/>
        <v>125.3731343283582</v>
      </c>
      <c r="H31" s="19">
        <f t="shared" si="5"/>
        <v>133.20895522388059</v>
      </c>
      <c r="I31" s="19">
        <f t="shared" si="5"/>
        <v>140.29850746268656</v>
      </c>
      <c r="J31" s="19">
        <f t="shared" si="5"/>
        <v>142.16417910447763</v>
      </c>
      <c r="K31" s="19">
        <f t="shared" si="5"/>
        <v>139.17910447761193</v>
      </c>
      <c r="L31" s="154" t="s">
        <v>247</v>
      </c>
    </row>
    <row r="32" spans="1:12">
      <c r="A32" s="69" t="s">
        <v>14</v>
      </c>
      <c r="B32" s="21">
        <f t="shared" si="5"/>
        <v>100</v>
      </c>
      <c r="C32" s="21">
        <f t="shared" si="5"/>
        <v>177.27272727272728</v>
      </c>
      <c r="D32" s="21">
        <f t="shared" si="5"/>
        <v>200</v>
      </c>
      <c r="E32" s="21">
        <f t="shared" si="5"/>
        <v>181.81818181818181</v>
      </c>
      <c r="F32" s="21">
        <f t="shared" si="5"/>
        <v>195.45454545454547</v>
      </c>
      <c r="G32" s="21">
        <f t="shared" si="5"/>
        <v>200</v>
      </c>
      <c r="H32" s="21">
        <f t="shared" si="5"/>
        <v>222.72727272727272</v>
      </c>
      <c r="I32" s="21">
        <f t="shared" si="5"/>
        <v>168.18181818181819</v>
      </c>
      <c r="J32" s="21">
        <f t="shared" si="5"/>
        <v>240.90909090909091</v>
      </c>
      <c r="K32" s="21">
        <f t="shared" si="5"/>
        <v>222.72727272727272</v>
      </c>
      <c r="L32" s="155" t="s">
        <v>247</v>
      </c>
    </row>
    <row r="33" spans="1:12">
      <c r="A33" s="68" t="s">
        <v>15</v>
      </c>
      <c r="B33" s="19">
        <f t="shared" si="5"/>
        <v>100</v>
      </c>
      <c r="C33" s="19">
        <f t="shared" si="5"/>
        <v>99.24670433145009</v>
      </c>
      <c r="D33" s="19">
        <f t="shared" si="5"/>
        <v>110.26365348399247</v>
      </c>
      <c r="E33" s="19">
        <f t="shared" si="5"/>
        <v>110.92278719397363</v>
      </c>
      <c r="F33" s="19">
        <f t="shared" si="5"/>
        <v>110.45197740112994</v>
      </c>
      <c r="G33" s="19">
        <f t="shared" si="5"/>
        <v>116.38418079096046</v>
      </c>
      <c r="H33" s="19">
        <f t="shared" si="5"/>
        <v>113.18267419962335</v>
      </c>
      <c r="I33" s="19">
        <f t="shared" si="5"/>
        <v>116.38418079096046</v>
      </c>
      <c r="J33" s="19">
        <f t="shared" si="5"/>
        <v>111.48775894538606</v>
      </c>
      <c r="K33" s="19">
        <f t="shared" si="5"/>
        <v>119.39736346516007</v>
      </c>
      <c r="L33" s="154" t="s">
        <v>247</v>
      </c>
    </row>
    <row r="34" spans="1:12">
      <c r="A34" s="69" t="s">
        <v>16</v>
      </c>
      <c r="B34" s="21">
        <f t="shared" si="5"/>
        <v>100</v>
      </c>
      <c r="C34" s="21">
        <f t="shared" si="5"/>
        <v>105.69620253164557</v>
      </c>
      <c r="D34" s="21">
        <f t="shared" si="5"/>
        <v>112.65822784810126</v>
      </c>
      <c r="E34" s="21">
        <f t="shared" si="5"/>
        <v>121.51898734177215</v>
      </c>
      <c r="F34" s="21">
        <f t="shared" si="5"/>
        <v>118.35443037974683</v>
      </c>
      <c r="G34" s="21">
        <f t="shared" si="5"/>
        <v>127.84810126582279</v>
      </c>
      <c r="H34" s="21">
        <f t="shared" si="5"/>
        <v>136.07594936708861</v>
      </c>
      <c r="I34" s="21">
        <f t="shared" si="5"/>
        <v>144.9367088607595</v>
      </c>
      <c r="J34" s="21">
        <f t="shared" si="5"/>
        <v>141.13924050632912</v>
      </c>
      <c r="K34" s="21">
        <f t="shared" si="5"/>
        <v>143.67088607594937</v>
      </c>
      <c r="L34" s="155" t="s">
        <v>247</v>
      </c>
    </row>
    <row r="35" spans="1:12">
      <c r="A35" s="68" t="s">
        <v>17</v>
      </c>
      <c r="B35" s="19">
        <f t="shared" si="5"/>
        <v>100</v>
      </c>
      <c r="C35" s="19">
        <f t="shared" si="5"/>
        <v>104.76190476190476</v>
      </c>
      <c r="D35" s="19">
        <f t="shared" si="5"/>
        <v>134.92063492063491</v>
      </c>
      <c r="E35" s="19">
        <f t="shared" si="5"/>
        <v>139.68253968253967</v>
      </c>
      <c r="F35" s="19">
        <f t="shared" si="5"/>
        <v>152.38095238095238</v>
      </c>
      <c r="G35" s="19">
        <f t="shared" si="5"/>
        <v>161.9047619047619</v>
      </c>
      <c r="H35" s="19">
        <f t="shared" si="5"/>
        <v>152.38095238095238</v>
      </c>
      <c r="I35" s="19">
        <f t="shared" si="5"/>
        <v>161.9047619047619</v>
      </c>
      <c r="J35" s="19">
        <f t="shared" si="5"/>
        <v>146.03174603174602</v>
      </c>
      <c r="K35" s="19">
        <f t="shared" si="5"/>
        <v>141.26984126984127</v>
      </c>
      <c r="L35" s="154" t="s">
        <v>247</v>
      </c>
    </row>
    <row r="36" spans="1:12">
      <c r="A36" s="69" t="s">
        <v>18</v>
      </c>
      <c r="B36" s="21">
        <f t="shared" si="5"/>
        <v>100</v>
      </c>
      <c r="C36" s="21">
        <f t="shared" si="5"/>
        <v>106.72268907563026</v>
      </c>
      <c r="D36" s="21">
        <f t="shared" si="5"/>
        <v>94.537815126050418</v>
      </c>
      <c r="E36" s="21">
        <f t="shared" si="5"/>
        <v>101.68067226890756</v>
      </c>
      <c r="F36" s="21">
        <f t="shared" si="5"/>
        <v>101.68067226890756</v>
      </c>
      <c r="G36" s="21">
        <f t="shared" si="5"/>
        <v>104.6218487394958</v>
      </c>
      <c r="H36" s="21">
        <f t="shared" si="5"/>
        <v>107.56302521008404</v>
      </c>
      <c r="I36" s="21">
        <f t="shared" si="5"/>
        <v>111.34453781512605</v>
      </c>
      <c r="J36" s="21">
        <f t="shared" si="5"/>
        <v>118.4873949579832</v>
      </c>
      <c r="K36" s="21">
        <f t="shared" si="5"/>
        <v>120.58823529411765</v>
      </c>
      <c r="L36" s="155" t="s">
        <v>247</v>
      </c>
    </row>
    <row r="37" spans="1:12">
      <c r="A37" s="68" t="s">
        <v>19</v>
      </c>
      <c r="B37" s="19">
        <f t="shared" si="5"/>
        <v>100</v>
      </c>
      <c r="C37" s="19">
        <f t="shared" si="5"/>
        <v>113.22751322751323</v>
      </c>
      <c r="D37" s="19">
        <f t="shared" si="5"/>
        <v>112.6984126984127</v>
      </c>
      <c r="E37" s="19">
        <f t="shared" si="5"/>
        <v>112.16931216931216</v>
      </c>
      <c r="F37" s="19">
        <f t="shared" si="5"/>
        <v>117.46031746031746</v>
      </c>
      <c r="G37" s="19">
        <f t="shared" si="5"/>
        <v>126.45502645502646</v>
      </c>
      <c r="H37" s="19">
        <f t="shared" si="5"/>
        <v>136.50793650793651</v>
      </c>
      <c r="I37" s="19">
        <f t="shared" si="5"/>
        <v>132.80423280423281</v>
      </c>
      <c r="J37" s="19">
        <f t="shared" si="5"/>
        <v>153.96825396825398</v>
      </c>
      <c r="K37" s="19">
        <f t="shared" si="5"/>
        <v>162.43386243386243</v>
      </c>
      <c r="L37" s="154" t="s">
        <v>247</v>
      </c>
    </row>
    <row r="38" spans="1:12">
      <c r="A38" s="69" t="s">
        <v>20</v>
      </c>
      <c r="B38" s="21">
        <f t="shared" si="5"/>
        <v>100</v>
      </c>
      <c r="C38" s="21">
        <f t="shared" si="5"/>
        <v>123.52941176470588</v>
      </c>
      <c r="D38" s="21">
        <f t="shared" si="5"/>
        <v>105.88235294117646</v>
      </c>
      <c r="E38" s="21">
        <f t="shared" si="5"/>
        <v>117.64705882352941</v>
      </c>
      <c r="F38" s="21">
        <f t="shared" si="5"/>
        <v>135.29411764705881</v>
      </c>
      <c r="G38" s="21">
        <f t="shared" si="5"/>
        <v>147.05882352941177</v>
      </c>
      <c r="H38" s="21">
        <f t="shared" si="5"/>
        <v>129.41176470588235</v>
      </c>
      <c r="I38" s="21">
        <f t="shared" si="5"/>
        <v>158.8235294117647</v>
      </c>
      <c r="J38" s="21">
        <f t="shared" si="5"/>
        <v>182.35294117647058</v>
      </c>
      <c r="K38" s="21">
        <f t="shared" si="5"/>
        <v>194.11764705882354</v>
      </c>
      <c r="L38" s="155" t="s">
        <v>247</v>
      </c>
    </row>
    <row r="39" spans="1:12">
      <c r="A39" s="43" t="s">
        <v>31</v>
      </c>
      <c r="B39" s="19">
        <f t="shared" si="5"/>
        <v>100</v>
      </c>
      <c r="C39" s="19">
        <f t="shared" si="5"/>
        <v>102.71186440677967</v>
      </c>
      <c r="D39" s="19">
        <f t="shared" si="5"/>
        <v>110.77966101694915</v>
      </c>
      <c r="E39" s="19">
        <f t="shared" si="5"/>
        <v>109.62711864406779</v>
      </c>
      <c r="F39" s="19">
        <f t="shared" si="5"/>
        <v>114.37288135593221</v>
      </c>
      <c r="G39" s="19">
        <f t="shared" si="5"/>
        <v>118.10169491525424</v>
      </c>
      <c r="H39" s="19">
        <f t="shared" si="5"/>
        <v>120.40677966101696</v>
      </c>
      <c r="I39" s="19">
        <f t="shared" si="5"/>
        <v>123.11864406779661</v>
      </c>
      <c r="J39" s="19">
        <f t="shared" si="5"/>
        <v>123.1864406779661</v>
      </c>
      <c r="K39" s="19">
        <f t="shared" si="5"/>
        <v>125.76271186440678</v>
      </c>
      <c r="L39" s="154" t="s">
        <v>247</v>
      </c>
    </row>
    <row r="40" spans="1:12">
      <c r="A40" s="69" t="s">
        <v>21</v>
      </c>
      <c r="B40" s="186">
        <f t="shared" si="5"/>
        <v>100</v>
      </c>
      <c r="C40" s="186">
        <f t="shared" si="5"/>
        <v>105.78512396694215</v>
      </c>
      <c r="D40" s="186">
        <f t="shared" si="5"/>
        <v>112.12121212121212</v>
      </c>
      <c r="E40" s="186">
        <f t="shared" si="5"/>
        <v>107.1625344352617</v>
      </c>
      <c r="F40" s="186">
        <f t="shared" si="5"/>
        <v>109.64187327823691</v>
      </c>
      <c r="G40" s="186">
        <f t="shared" si="5"/>
        <v>121.48760330578513</v>
      </c>
      <c r="H40" s="186">
        <f t="shared" si="5"/>
        <v>126.99724517906336</v>
      </c>
      <c r="I40" s="186">
        <f t="shared" si="5"/>
        <v>132.5068870523416</v>
      </c>
      <c r="J40" s="186">
        <f t="shared" si="5"/>
        <v>133.05785123966942</v>
      </c>
      <c r="K40" s="186">
        <f t="shared" si="5"/>
        <v>134.71074380165288</v>
      </c>
      <c r="L40" s="155" t="s">
        <v>247</v>
      </c>
    </row>
    <row r="41" spans="1:12">
      <c r="A41" s="68" t="s">
        <v>22</v>
      </c>
      <c r="B41" s="19">
        <f t="shared" si="5"/>
        <v>100</v>
      </c>
      <c r="C41" s="19">
        <f t="shared" si="5"/>
        <v>100</v>
      </c>
      <c r="D41" s="19">
        <f t="shared" si="5"/>
        <v>132.69230769230768</v>
      </c>
      <c r="E41" s="19">
        <f t="shared" si="5"/>
        <v>122.11538461538461</v>
      </c>
      <c r="F41" s="19">
        <f t="shared" si="5"/>
        <v>158.65384615384616</v>
      </c>
      <c r="G41" s="19">
        <f t="shared" si="5"/>
        <v>140.38461538461539</v>
      </c>
      <c r="H41" s="19">
        <f t="shared" si="5"/>
        <v>159.61538461538461</v>
      </c>
      <c r="I41" s="19">
        <f t="shared" si="5"/>
        <v>166.34615384615384</v>
      </c>
      <c r="J41" s="19">
        <f t="shared" si="5"/>
        <v>185.57692307692307</v>
      </c>
      <c r="K41" s="19">
        <f t="shared" si="5"/>
        <v>186.53846153846155</v>
      </c>
      <c r="L41" s="154" t="s">
        <v>247</v>
      </c>
    </row>
    <row r="42" spans="1:12">
      <c r="A42" s="69" t="s">
        <v>32</v>
      </c>
      <c r="B42" s="21">
        <f t="shared" si="5"/>
        <v>100</v>
      </c>
      <c r="C42" s="21">
        <f t="shared" si="5"/>
        <v>100.49751243781094</v>
      </c>
      <c r="D42" s="21">
        <f t="shared" si="5"/>
        <v>105.97014925373135</v>
      </c>
      <c r="E42" s="21">
        <f t="shared" si="5"/>
        <v>113.43283582089552</v>
      </c>
      <c r="F42" s="21">
        <f t="shared" si="5"/>
        <v>117.41293532338308</v>
      </c>
      <c r="G42" s="21">
        <f t="shared" si="5"/>
        <v>122.88557213930348</v>
      </c>
      <c r="H42" s="21">
        <f t="shared" si="5"/>
        <v>118.90547263681592</v>
      </c>
      <c r="I42" s="21">
        <f t="shared" si="5"/>
        <v>118.90547263681592</v>
      </c>
      <c r="J42" s="21">
        <f t="shared" si="5"/>
        <v>121.39303482587064</v>
      </c>
      <c r="K42" s="21">
        <f t="shared" si="5"/>
        <v>128.85572139303483</v>
      </c>
      <c r="L42" s="155" t="s">
        <v>247</v>
      </c>
    </row>
    <row r="43" spans="1:12">
      <c r="A43" s="68" t="s">
        <v>23</v>
      </c>
      <c r="B43" s="19">
        <f t="shared" si="5"/>
        <v>100</v>
      </c>
      <c r="C43" s="19">
        <f t="shared" si="5"/>
        <v>100.71428571428571</v>
      </c>
      <c r="D43" s="19">
        <f t="shared" si="5"/>
        <v>109.04761904761905</v>
      </c>
      <c r="E43" s="19">
        <f t="shared" si="5"/>
        <v>109.04761904761905</v>
      </c>
      <c r="F43" s="19">
        <f t="shared" si="5"/>
        <v>111.42857142857143</v>
      </c>
      <c r="G43" s="19">
        <f t="shared" si="5"/>
        <v>112.38095238095238</v>
      </c>
      <c r="H43" s="19">
        <f t="shared" si="5"/>
        <v>115.23809523809524</v>
      </c>
      <c r="I43" s="19">
        <f t="shared" si="5"/>
        <v>113.57142857142857</v>
      </c>
      <c r="J43" s="19">
        <f t="shared" si="5"/>
        <v>111.9047619047619</v>
      </c>
      <c r="K43" s="19">
        <f t="shared" si="5"/>
        <v>117.61904761904762</v>
      </c>
      <c r="L43" s="154" t="s">
        <v>247</v>
      </c>
    </row>
    <row r="44" spans="1:12">
      <c r="A44" s="69" t="s">
        <v>24</v>
      </c>
      <c r="B44" s="21">
        <f t="shared" ref="B44:K45" si="6">B24*100/$B24</f>
        <v>100</v>
      </c>
      <c r="C44" s="21">
        <f t="shared" si="6"/>
        <v>107.82122905027933</v>
      </c>
      <c r="D44" s="21">
        <f t="shared" si="6"/>
        <v>114.52513966480447</v>
      </c>
      <c r="E44" s="21">
        <f t="shared" si="6"/>
        <v>112.29050279329608</v>
      </c>
      <c r="F44" s="21">
        <f t="shared" si="6"/>
        <v>113.96648044692738</v>
      </c>
      <c r="G44" s="21">
        <f t="shared" si="6"/>
        <v>122.90502793296089</v>
      </c>
      <c r="H44" s="21">
        <f t="shared" si="6"/>
        <v>118.43575418994413</v>
      </c>
      <c r="I44" s="21">
        <f t="shared" si="6"/>
        <v>127.37430167597765</v>
      </c>
      <c r="J44" s="21">
        <f t="shared" si="6"/>
        <v>121.22905027932961</v>
      </c>
      <c r="K44" s="21">
        <f t="shared" si="6"/>
        <v>117.87709497206704</v>
      </c>
      <c r="L44" s="155" t="s">
        <v>247</v>
      </c>
    </row>
    <row r="45" spans="1:12">
      <c r="A45" s="68" t="s">
        <v>25</v>
      </c>
      <c r="B45" s="19">
        <f t="shared" si="6"/>
        <v>100</v>
      </c>
      <c r="C45" s="19">
        <f t="shared" si="6"/>
        <v>100.48076923076923</v>
      </c>
      <c r="D45" s="19">
        <f t="shared" si="6"/>
        <v>102.40384615384616</v>
      </c>
      <c r="E45" s="19">
        <f t="shared" si="6"/>
        <v>102.88461538461539</v>
      </c>
      <c r="F45" s="19">
        <f t="shared" si="6"/>
        <v>103.84615384615384</v>
      </c>
      <c r="G45" s="19">
        <f t="shared" si="6"/>
        <v>103.84615384615384</v>
      </c>
      <c r="H45" s="19">
        <f t="shared" si="6"/>
        <v>102.88461538461539</v>
      </c>
      <c r="I45" s="19">
        <f t="shared" si="6"/>
        <v>104.80769230769231</v>
      </c>
      <c r="J45" s="19">
        <f t="shared" si="6"/>
        <v>100.96153846153847</v>
      </c>
      <c r="K45" s="19">
        <f t="shared" si="6"/>
        <v>100</v>
      </c>
      <c r="L45" s="154" t="s">
        <v>247</v>
      </c>
    </row>
    <row r="46" spans="1:12" s="64" customFormat="1" ht="20" customHeight="1">
      <c r="A46" s="338" t="s">
        <v>245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F24" sqref="F24:G24"/>
    </sheetView>
  </sheetViews>
  <sheetFormatPr baseColWidth="10" defaultColWidth="10.81640625" defaultRowHeight="14"/>
  <cols>
    <col min="1" max="1" width="24.54296875" style="1" customWidth="1"/>
    <col min="2" max="34" width="11.54296875" style="1" customWidth="1"/>
    <col min="35" max="16384" width="10.81640625" style="1"/>
  </cols>
  <sheetData>
    <row r="1" spans="1:12" s="50" customFormat="1" ht="20.149999999999999" customHeight="1">
      <c r="A1" s="49" t="s">
        <v>0</v>
      </c>
    </row>
    <row r="2" spans="1:12" s="64" customFormat="1" ht="14.5" customHeight="1">
      <c r="A2" s="41"/>
    </row>
    <row r="3" spans="1:12" s="42" customFormat="1" ht="14.5" customHeight="1">
      <c r="A3" s="54" t="s">
        <v>336</v>
      </c>
    </row>
    <row r="4" spans="1:12" s="64" customFormat="1" ht="14.5" customHeight="1"/>
    <row r="5" spans="1:12" s="42" customFormat="1" ht="20.149999999999999" customHeight="1">
      <c r="A5" s="421" t="s">
        <v>332</v>
      </c>
      <c r="B5" s="381" t="s">
        <v>148</v>
      </c>
      <c r="C5" s="427" t="s">
        <v>93</v>
      </c>
      <c r="D5" s="428"/>
      <c r="E5" s="428"/>
      <c r="F5" s="428"/>
      <c r="G5" s="428"/>
      <c r="H5" s="428"/>
      <c r="I5" s="428"/>
      <c r="J5" s="428"/>
      <c r="K5" s="428"/>
      <c r="L5" s="428"/>
    </row>
    <row r="6" spans="1:12" s="42" customFormat="1" ht="25" customHeight="1">
      <c r="A6" s="421"/>
      <c r="B6" s="382"/>
      <c r="C6" s="272" t="s">
        <v>143</v>
      </c>
      <c r="D6" s="273" t="s">
        <v>82</v>
      </c>
      <c r="E6" s="273" t="s">
        <v>83</v>
      </c>
      <c r="F6" s="273" t="s">
        <v>84</v>
      </c>
      <c r="G6" s="273" t="s">
        <v>85</v>
      </c>
      <c r="H6" s="273" t="s">
        <v>86</v>
      </c>
      <c r="I6" s="273" t="s">
        <v>87</v>
      </c>
      <c r="J6" s="273" t="s">
        <v>88</v>
      </c>
      <c r="K6" s="273" t="s">
        <v>89</v>
      </c>
      <c r="L6" s="273" t="s">
        <v>63</v>
      </c>
    </row>
    <row r="7" spans="1:12" s="42" customFormat="1" ht="14.5" customHeight="1">
      <c r="A7" s="458"/>
      <c r="B7" s="463">
        <v>2011</v>
      </c>
      <c r="C7" s="464"/>
      <c r="D7" s="464"/>
      <c r="E7" s="464"/>
      <c r="F7" s="464"/>
      <c r="G7" s="464"/>
      <c r="H7" s="464"/>
      <c r="I7" s="464"/>
      <c r="J7" s="464"/>
      <c r="K7" s="464"/>
      <c r="L7" s="464"/>
    </row>
    <row r="8" spans="1:12" s="64" customFormat="1" ht="14.5" customHeight="1">
      <c r="A8" s="458"/>
      <c r="B8" s="459" t="s">
        <v>5</v>
      </c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1:12" s="64" customFormat="1" ht="14.5" customHeight="1">
      <c r="A9" s="280" t="s">
        <v>10</v>
      </c>
      <c r="B9" s="279">
        <f>B10+B11</f>
        <v>14016</v>
      </c>
      <c r="C9" s="279">
        <f>C10+C11</f>
        <v>1505</v>
      </c>
      <c r="D9" s="279">
        <f t="shared" ref="D9:L9" si="0">D10+D11</f>
        <v>1019</v>
      </c>
      <c r="E9" s="279">
        <f t="shared" si="0"/>
        <v>1081</v>
      </c>
      <c r="F9" s="279">
        <f t="shared" si="0"/>
        <v>2097</v>
      </c>
      <c r="G9" s="279">
        <f t="shared" si="0"/>
        <v>1722</v>
      </c>
      <c r="H9" s="279">
        <f t="shared" si="0"/>
        <v>1582</v>
      </c>
      <c r="I9" s="279">
        <f t="shared" si="0"/>
        <v>1769</v>
      </c>
      <c r="J9" s="279">
        <f t="shared" si="0"/>
        <v>1060</v>
      </c>
      <c r="K9" s="279">
        <f t="shared" si="0"/>
        <v>890</v>
      </c>
      <c r="L9" s="279">
        <f t="shared" si="0"/>
        <v>1291</v>
      </c>
    </row>
    <row r="10" spans="1:12" s="64" customFormat="1" ht="14.5" customHeight="1">
      <c r="A10" s="44" t="s">
        <v>30</v>
      </c>
      <c r="B10" s="85">
        <f>SUM(C10:L10)</f>
        <v>6797</v>
      </c>
      <c r="C10" s="85">
        <v>878</v>
      </c>
      <c r="D10" s="85">
        <v>619</v>
      </c>
      <c r="E10" s="85">
        <v>360</v>
      </c>
      <c r="F10" s="85">
        <v>882</v>
      </c>
      <c r="G10" s="85">
        <v>497</v>
      </c>
      <c r="H10" s="85">
        <v>608</v>
      </c>
      <c r="I10" s="85">
        <v>1187</v>
      </c>
      <c r="J10" s="85">
        <v>660</v>
      </c>
      <c r="K10" s="85">
        <v>657</v>
      </c>
      <c r="L10" s="85">
        <v>449</v>
      </c>
    </row>
    <row r="11" spans="1:12" s="64" customFormat="1" ht="14.5" customHeight="1">
      <c r="A11" s="43" t="s">
        <v>31</v>
      </c>
      <c r="B11" s="84">
        <f>SUM(C11:L11)</f>
        <v>7219</v>
      </c>
      <c r="C11" s="84">
        <v>627</v>
      </c>
      <c r="D11" s="84">
        <v>400</v>
      </c>
      <c r="E11" s="84">
        <v>721</v>
      </c>
      <c r="F11" s="84">
        <v>1215</v>
      </c>
      <c r="G11" s="84">
        <v>1225</v>
      </c>
      <c r="H11" s="84">
        <v>974</v>
      </c>
      <c r="I11" s="84">
        <v>582</v>
      </c>
      <c r="J11" s="84">
        <v>400</v>
      </c>
      <c r="K11" s="84">
        <v>233</v>
      </c>
      <c r="L11" s="84">
        <v>842</v>
      </c>
    </row>
    <row r="12" spans="1:12" s="64" customFormat="1" ht="14.5" customHeight="1">
      <c r="A12" s="83"/>
      <c r="B12" s="395" t="s">
        <v>94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  <row r="13" spans="1:12" s="64" customFormat="1" ht="14.5" customHeight="1">
      <c r="A13" s="7" t="s">
        <v>10</v>
      </c>
      <c r="B13" s="86">
        <f t="shared" ref="B13:L13" si="1">B9*100/$B9</f>
        <v>100</v>
      </c>
      <c r="C13" s="286">
        <f t="shared" si="1"/>
        <v>10.737728310502282</v>
      </c>
      <c r="D13" s="286">
        <f t="shared" si="1"/>
        <v>7.2702625570776256</v>
      </c>
      <c r="E13" s="286">
        <f t="shared" si="1"/>
        <v>7.7126141552511411</v>
      </c>
      <c r="F13" s="286">
        <f t="shared" si="1"/>
        <v>14.961472602739725</v>
      </c>
      <c r="G13" s="286">
        <f t="shared" si="1"/>
        <v>12.28595890410959</v>
      </c>
      <c r="H13" s="286">
        <f t="shared" si="1"/>
        <v>11.287100456621005</v>
      </c>
      <c r="I13" s="286">
        <f t="shared" si="1"/>
        <v>12.6212899543379</v>
      </c>
      <c r="J13" s="286">
        <f t="shared" si="1"/>
        <v>7.5627853881278542</v>
      </c>
      <c r="K13" s="286">
        <f t="shared" si="1"/>
        <v>6.3498858447488589</v>
      </c>
      <c r="L13" s="286">
        <f t="shared" si="1"/>
        <v>9.2109018264840188</v>
      </c>
    </row>
    <row r="14" spans="1:12" s="64" customFormat="1" ht="14.5" customHeight="1">
      <c r="A14" s="44" t="s">
        <v>30</v>
      </c>
      <c r="B14" s="87">
        <f t="shared" ref="B14:L14" si="2">B10*100/$B10</f>
        <v>100</v>
      </c>
      <c r="C14" s="287">
        <f t="shared" si="2"/>
        <v>12.917463586876563</v>
      </c>
      <c r="D14" s="287">
        <f t="shared" si="2"/>
        <v>9.1069589524790349</v>
      </c>
      <c r="E14" s="287">
        <f t="shared" si="2"/>
        <v>5.2964543180815067</v>
      </c>
      <c r="F14" s="287">
        <f t="shared" si="2"/>
        <v>12.976313079299691</v>
      </c>
      <c r="G14" s="287">
        <f t="shared" si="2"/>
        <v>7.3120494335736357</v>
      </c>
      <c r="H14" s="287">
        <f t="shared" si="2"/>
        <v>8.9451228483154335</v>
      </c>
      <c r="I14" s="287">
        <f t="shared" si="2"/>
        <v>17.463586876563191</v>
      </c>
      <c r="J14" s="287">
        <f t="shared" si="2"/>
        <v>9.7101662498160959</v>
      </c>
      <c r="K14" s="287">
        <f t="shared" si="2"/>
        <v>9.6660291304987496</v>
      </c>
      <c r="L14" s="287">
        <f t="shared" si="2"/>
        <v>6.6058555244961008</v>
      </c>
    </row>
    <row r="15" spans="1:12" s="64" customFormat="1" ht="14.5" customHeight="1">
      <c r="A15" s="43" t="s">
        <v>31</v>
      </c>
      <c r="B15" s="86">
        <f t="shared" ref="B15:L15" si="3">B11*100/$B11</f>
        <v>100</v>
      </c>
      <c r="C15" s="286">
        <f t="shared" si="3"/>
        <v>8.6854134921734314</v>
      </c>
      <c r="D15" s="286">
        <f t="shared" si="3"/>
        <v>5.5409336473195729</v>
      </c>
      <c r="E15" s="286">
        <f t="shared" si="3"/>
        <v>9.9875328992935302</v>
      </c>
      <c r="F15" s="286">
        <f t="shared" si="3"/>
        <v>16.830585953733205</v>
      </c>
      <c r="G15" s="286">
        <f t="shared" si="3"/>
        <v>16.969109294916194</v>
      </c>
      <c r="H15" s="286">
        <f t="shared" si="3"/>
        <v>13.492173431223161</v>
      </c>
      <c r="I15" s="286">
        <f t="shared" si="3"/>
        <v>8.0620584568499787</v>
      </c>
      <c r="J15" s="286">
        <f t="shared" si="3"/>
        <v>5.5409336473195729</v>
      </c>
      <c r="K15" s="286">
        <f t="shared" si="3"/>
        <v>3.2275938495636516</v>
      </c>
      <c r="L15" s="286">
        <f t="shared" si="3"/>
        <v>11.663665327607703</v>
      </c>
    </row>
    <row r="16" spans="1:12" s="42" customFormat="1" ht="14.5" customHeight="1">
      <c r="A16" s="458"/>
      <c r="B16" s="461">
        <v>2015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</row>
    <row r="17" spans="1:12" s="64" customFormat="1" ht="14.5" customHeight="1">
      <c r="A17" s="458"/>
      <c r="B17" s="459" t="s">
        <v>5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</row>
    <row r="18" spans="1:12" s="64" customFormat="1" ht="14.5" customHeight="1">
      <c r="A18" s="280" t="s">
        <v>10</v>
      </c>
      <c r="B18" s="279">
        <f>B19+B20</f>
        <v>16502</v>
      </c>
      <c r="C18" s="279">
        <f>C19+C20</f>
        <v>1843</v>
      </c>
      <c r="D18" s="279">
        <f t="shared" ref="D18:L18" si="4">D19+D20</f>
        <v>1545</v>
      </c>
      <c r="E18" s="279">
        <f t="shared" si="4"/>
        <v>1572</v>
      </c>
      <c r="F18" s="279">
        <f t="shared" si="4"/>
        <v>2476</v>
      </c>
      <c r="G18" s="279">
        <f t="shared" si="4"/>
        <v>2018</v>
      </c>
      <c r="H18" s="279">
        <f t="shared" si="4"/>
        <v>1742</v>
      </c>
      <c r="I18" s="279">
        <f t="shared" si="4"/>
        <v>1960</v>
      </c>
      <c r="J18" s="279">
        <f t="shared" si="4"/>
        <v>1166</v>
      </c>
      <c r="K18" s="279">
        <f t="shared" si="4"/>
        <v>870</v>
      </c>
      <c r="L18" s="279">
        <f t="shared" si="4"/>
        <v>1310</v>
      </c>
    </row>
    <row r="19" spans="1:12" s="64" customFormat="1" ht="14.5" customHeight="1">
      <c r="A19" s="44" t="s">
        <v>30</v>
      </c>
      <c r="B19" s="85">
        <f>SUM(C19:L19)</f>
        <v>7949</v>
      </c>
      <c r="C19" s="85">
        <v>1132</v>
      </c>
      <c r="D19" s="85">
        <v>986</v>
      </c>
      <c r="E19" s="85">
        <v>545</v>
      </c>
      <c r="F19" s="85">
        <v>929</v>
      </c>
      <c r="G19" s="85">
        <v>646</v>
      </c>
      <c r="H19" s="85">
        <v>703</v>
      </c>
      <c r="I19" s="85">
        <v>1308</v>
      </c>
      <c r="J19" s="85">
        <v>758</v>
      </c>
      <c r="K19" s="85">
        <v>532</v>
      </c>
      <c r="L19" s="85">
        <v>410</v>
      </c>
    </row>
    <row r="20" spans="1:12" s="64" customFormat="1" ht="14.5" customHeight="1">
      <c r="A20" s="43" t="s">
        <v>31</v>
      </c>
      <c r="B20" s="84">
        <f>SUM(C20:L20)</f>
        <v>8553</v>
      </c>
      <c r="C20" s="84">
        <v>711</v>
      </c>
      <c r="D20" s="84">
        <v>559</v>
      </c>
      <c r="E20" s="84">
        <v>1027</v>
      </c>
      <c r="F20" s="84">
        <v>1547</v>
      </c>
      <c r="G20" s="84">
        <v>1372</v>
      </c>
      <c r="H20" s="84">
        <v>1039</v>
      </c>
      <c r="I20" s="84">
        <v>652</v>
      </c>
      <c r="J20" s="84">
        <v>408</v>
      </c>
      <c r="K20" s="84">
        <v>338</v>
      </c>
      <c r="L20" s="84">
        <v>900</v>
      </c>
    </row>
    <row r="21" spans="1:12" s="64" customFormat="1" ht="14.5" customHeight="1">
      <c r="A21" s="83"/>
      <c r="B21" s="395" t="s">
        <v>94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</row>
    <row r="22" spans="1:12" s="64" customFormat="1" ht="14.5" customHeight="1">
      <c r="A22" s="7" t="s">
        <v>10</v>
      </c>
      <c r="B22" s="86">
        <f t="shared" ref="B22:L22" si="5">B18*100/$B18</f>
        <v>100</v>
      </c>
      <c r="C22" s="286">
        <f t="shared" si="5"/>
        <v>11.168343231123501</v>
      </c>
      <c r="D22" s="286">
        <f t="shared" si="5"/>
        <v>9.3625015149678834</v>
      </c>
      <c r="E22" s="286">
        <f t="shared" si="5"/>
        <v>9.5261180462974178</v>
      </c>
      <c r="F22" s="286">
        <f t="shared" si="5"/>
        <v>15.004241910071507</v>
      </c>
      <c r="G22" s="286">
        <f t="shared" si="5"/>
        <v>12.228820749000121</v>
      </c>
      <c r="H22" s="286">
        <f t="shared" si="5"/>
        <v>10.556296206520422</v>
      </c>
      <c r="I22" s="286">
        <f t="shared" si="5"/>
        <v>11.877348200218155</v>
      </c>
      <c r="J22" s="286">
        <f t="shared" si="5"/>
        <v>7.0658102048236575</v>
      </c>
      <c r="K22" s="286">
        <f t="shared" si="5"/>
        <v>5.2720882317294873</v>
      </c>
      <c r="L22" s="286">
        <f t="shared" si="5"/>
        <v>7.938431705247849</v>
      </c>
    </row>
    <row r="23" spans="1:12" s="64" customFormat="1" ht="14.5" customHeight="1">
      <c r="A23" s="44" t="s">
        <v>30</v>
      </c>
      <c r="B23" s="87">
        <f t="shared" ref="B23:L23" si="6">B19*100/$B19</f>
        <v>100</v>
      </c>
      <c r="C23" s="287">
        <f t="shared" si="6"/>
        <v>14.240785004403069</v>
      </c>
      <c r="D23" s="287">
        <f t="shared" si="6"/>
        <v>12.404075984400553</v>
      </c>
      <c r="E23" s="287">
        <f t="shared" si="6"/>
        <v>6.8562083280915838</v>
      </c>
      <c r="F23" s="287">
        <f t="shared" si="6"/>
        <v>11.687004654673544</v>
      </c>
      <c r="G23" s="287">
        <f t="shared" si="6"/>
        <v>8.1268084035727757</v>
      </c>
      <c r="H23" s="287">
        <f t="shared" si="6"/>
        <v>8.8438797332997865</v>
      </c>
      <c r="I23" s="287">
        <f t="shared" si="6"/>
        <v>16.4548999874198</v>
      </c>
      <c r="J23" s="287">
        <f t="shared" si="6"/>
        <v>9.5357906654925149</v>
      </c>
      <c r="K23" s="287">
        <f t="shared" si="6"/>
        <v>6.6926657441187567</v>
      </c>
      <c r="L23" s="287">
        <f t="shared" si="6"/>
        <v>5.1578814945276132</v>
      </c>
    </row>
    <row r="24" spans="1:12" s="64" customFormat="1" ht="14.5" customHeight="1">
      <c r="A24" s="43" t="s">
        <v>31</v>
      </c>
      <c r="B24" s="86">
        <f t="shared" ref="B24:L24" si="7">B20*100/$B20</f>
        <v>100</v>
      </c>
      <c r="C24" s="286">
        <f t="shared" si="7"/>
        <v>8.3128726762539458</v>
      </c>
      <c r="D24" s="286">
        <f t="shared" si="7"/>
        <v>6.5357184613585879</v>
      </c>
      <c r="E24" s="286">
        <f t="shared" si="7"/>
        <v>12.007482754589033</v>
      </c>
      <c r="F24" s="286">
        <f t="shared" si="7"/>
        <v>18.087220858178416</v>
      </c>
      <c r="G24" s="286">
        <f t="shared" si="7"/>
        <v>16.041155150239682</v>
      </c>
      <c r="H24" s="286">
        <f t="shared" si="7"/>
        <v>12.147784403133404</v>
      </c>
      <c r="I24" s="286">
        <f t="shared" si="7"/>
        <v>7.6230562375774582</v>
      </c>
      <c r="J24" s="286">
        <f t="shared" si="7"/>
        <v>4.7702560505085936</v>
      </c>
      <c r="K24" s="286">
        <f t="shared" si="7"/>
        <v>3.9518297673330993</v>
      </c>
      <c r="L24" s="286">
        <f t="shared" si="7"/>
        <v>10.52262364082778</v>
      </c>
    </row>
    <row r="25" spans="1:12" s="42" customFormat="1" ht="14.5" customHeight="1">
      <c r="A25" s="458"/>
      <c r="B25" s="461" t="s">
        <v>59</v>
      </c>
      <c r="C25" s="462"/>
      <c r="D25" s="462"/>
      <c r="E25" s="462"/>
      <c r="F25" s="462"/>
      <c r="G25" s="462"/>
      <c r="H25" s="462"/>
      <c r="I25" s="462"/>
      <c r="J25" s="462"/>
      <c r="K25" s="462"/>
      <c r="L25" s="462"/>
    </row>
    <row r="26" spans="1:12" s="64" customFormat="1" ht="14.5" customHeight="1">
      <c r="A26" s="458"/>
      <c r="B26" s="459" t="s">
        <v>5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</row>
    <row r="27" spans="1:12" s="64" customFormat="1" ht="14.5" customHeight="1">
      <c r="A27" s="280" t="s">
        <v>10</v>
      </c>
      <c r="B27" s="283">
        <f>B18-B9</f>
        <v>2486</v>
      </c>
      <c r="C27" s="283">
        <f t="shared" ref="C27:L29" si="8">C18-C9</f>
        <v>338</v>
      </c>
      <c r="D27" s="283">
        <f t="shared" si="8"/>
        <v>526</v>
      </c>
      <c r="E27" s="283">
        <f t="shared" si="8"/>
        <v>491</v>
      </c>
      <c r="F27" s="283">
        <f t="shared" si="8"/>
        <v>379</v>
      </c>
      <c r="G27" s="283">
        <f t="shared" si="8"/>
        <v>296</v>
      </c>
      <c r="H27" s="283">
        <f t="shared" si="8"/>
        <v>160</v>
      </c>
      <c r="I27" s="283">
        <f t="shared" si="8"/>
        <v>191</v>
      </c>
      <c r="J27" s="283">
        <f t="shared" si="8"/>
        <v>106</v>
      </c>
      <c r="K27" s="283">
        <f t="shared" si="8"/>
        <v>-20</v>
      </c>
      <c r="L27" s="283">
        <f t="shared" si="8"/>
        <v>19</v>
      </c>
    </row>
    <row r="28" spans="1:12" s="64" customFormat="1" ht="14.5" customHeight="1">
      <c r="A28" s="44" t="s">
        <v>30</v>
      </c>
      <c r="B28" s="284">
        <f t="shared" ref="B28:I29" si="9">B19-B10</f>
        <v>1152</v>
      </c>
      <c r="C28" s="284">
        <f t="shared" si="9"/>
        <v>254</v>
      </c>
      <c r="D28" s="284">
        <f t="shared" si="9"/>
        <v>367</v>
      </c>
      <c r="E28" s="284">
        <f t="shared" si="9"/>
        <v>185</v>
      </c>
      <c r="F28" s="284">
        <f t="shared" si="9"/>
        <v>47</v>
      </c>
      <c r="G28" s="284">
        <f t="shared" si="9"/>
        <v>149</v>
      </c>
      <c r="H28" s="284">
        <f t="shared" si="9"/>
        <v>95</v>
      </c>
      <c r="I28" s="284">
        <f t="shared" si="9"/>
        <v>121</v>
      </c>
      <c r="J28" s="284">
        <f t="shared" si="8"/>
        <v>98</v>
      </c>
      <c r="K28" s="284">
        <f t="shared" si="8"/>
        <v>-125</v>
      </c>
      <c r="L28" s="284">
        <f t="shared" si="8"/>
        <v>-39</v>
      </c>
    </row>
    <row r="29" spans="1:12" s="64" customFormat="1" ht="14.5" customHeight="1">
      <c r="A29" s="43" t="s">
        <v>31</v>
      </c>
      <c r="B29" s="285">
        <f t="shared" si="9"/>
        <v>1334</v>
      </c>
      <c r="C29" s="285">
        <f t="shared" si="9"/>
        <v>84</v>
      </c>
      <c r="D29" s="285">
        <f t="shared" si="9"/>
        <v>159</v>
      </c>
      <c r="E29" s="285">
        <f t="shared" si="9"/>
        <v>306</v>
      </c>
      <c r="F29" s="285">
        <f t="shared" si="9"/>
        <v>332</v>
      </c>
      <c r="G29" s="285">
        <f t="shared" si="9"/>
        <v>147</v>
      </c>
      <c r="H29" s="285">
        <f t="shared" si="9"/>
        <v>65</v>
      </c>
      <c r="I29" s="285">
        <f t="shared" si="9"/>
        <v>70</v>
      </c>
      <c r="J29" s="285">
        <f t="shared" si="8"/>
        <v>8</v>
      </c>
      <c r="K29" s="285">
        <f t="shared" si="8"/>
        <v>105</v>
      </c>
      <c r="L29" s="285">
        <f t="shared" si="8"/>
        <v>58</v>
      </c>
    </row>
    <row r="30" spans="1:12" s="64" customFormat="1" ht="14.5" customHeight="1">
      <c r="A30" s="83"/>
      <c r="B30" s="395" t="s">
        <v>115</v>
      </c>
      <c r="C30" s="378"/>
      <c r="D30" s="378"/>
      <c r="E30" s="378"/>
      <c r="F30" s="378"/>
      <c r="G30" s="378"/>
      <c r="H30" s="378"/>
      <c r="I30" s="378"/>
      <c r="J30" s="378"/>
      <c r="K30" s="378"/>
      <c r="L30" s="378"/>
    </row>
    <row r="31" spans="1:12" s="64" customFormat="1" ht="14.5" customHeight="1">
      <c r="A31" s="7" t="s">
        <v>10</v>
      </c>
      <c r="B31" s="288" t="s">
        <v>247</v>
      </c>
      <c r="C31" s="281">
        <f t="shared" ref="C31:L33" si="10">C22-C13</f>
        <v>0.43061492062121864</v>
      </c>
      <c r="D31" s="281">
        <f t="shared" si="10"/>
        <v>2.0922389578902578</v>
      </c>
      <c r="E31" s="281">
        <f t="shared" si="10"/>
        <v>1.8135038910462766</v>
      </c>
      <c r="F31" s="281">
        <f t="shared" si="10"/>
        <v>4.2769307331781192E-2</v>
      </c>
      <c r="G31" s="281">
        <f t="shared" si="10"/>
        <v>-5.7138155109468514E-2</v>
      </c>
      <c r="H31" s="281">
        <f t="shared" si="10"/>
        <v>-0.73080425010058292</v>
      </c>
      <c r="I31" s="281">
        <f t="shared" si="10"/>
        <v>-0.74394175411974572</v>
      </c>
      <c r="J31" s="281">
        <f t="shared" si="10"/>
        <v>-0.49697518330419665</v>
      </c>
      <c r="K31" s="281">
        <f t="shared" si="10"/>
        <v>-1.0777976130193716</v>
      </c>
      <c r="L31" s="281">
        <f t="shared" si="10"/>
        <v>-1.2724701212361698</v>
      </c>
    </row>
    <row r="32" spans="1:12" s="64" customFormat="1" ht="14.5" customHeight="1">
      <c r="A32" s="44" t="s">
        <v>30</v>
      </c>
      <c r="B32" s="282" t="s">
        <v>247</v>
      </c>
      <c r="C32" s="282">
        <f t="shared" si="10"/>
        <v>1.3233214175265058</v>
      </c>
      <c r="D32" s="282">
        <f t="shared" si="10"/>
        <v>3.2971170319215179</v>
      </c>
      <c r="E32" s="282">
        <f t="shared" si="10"/>
        <v>1.5597540100100771</v>
      </c>
      <c r="F32" s="282">
        <f t="shared" si="10"/>
        <v>-1.2893084246261477</v>
      </c>
      <c r="G32" s="282">
        <f t="shared" si="10"/>
        <v>0.81475896999913999</v>
      </c>
      <c r="H32" s="282">
        <f t="shared" si="10"/>
        <v>-0.10124311501564698</v>
      </c>
      <c r="I32" s="282">
        <f t="shared" si="10"/>
        <v>-1.0086868891433909</v>
      </c>
      <c r="J32" s="282">
        <f t="shared" si="10"/>
        <v>-0.17437558432358102</v>
      </c>
      <c r="K32" s="282">
        <f t="shared" si="10"/>
        <v>-2.9733633863799929</v>
      </c>
      <c r="L32" s="282">
        <f t="shared" si="10"/>
        <v>-1.4479740299684876</v>
      </c>
    </row>
    <row r="33" spans="1:12" s="64" customFormat="1" ht="14.5" customHeight="1">
      <c r="A33" s="43" t="s">
        <v>31</v>
      </c>
      <c r="B33" s="281" t="s">
        <v>247</v>
      </c>
      <c r="C33" s="281">
        <f t="shared" si="10"/>
        <v>-0.37254081591948562</v>
      </c>
      <c r="D33" s="281">
        <f t="shared" si="10"/>
        <v>0.99478481403901498</v>
      </c>
      <c r="E33" s="281">
        <f t="shared" si="10"/>
        <v>2.0199498552955024</v>
      </c>
      <c r="F33" s="281">
        <f t="shared" si="10"/>
        <v>1.2566349044452103</v>
      </c>
      <c r="G33" s="281">
        <f t="shared" si="10"/>
        <v>-0.92795414467651227</v>
      </c>
      <c r="H33" s="281">
        <f t="shared" si="10"/>
        <v>-1.3443890280897577</v>
      </c>
      <c r="I33" s="281">
        <f t="shared" si="10"/>
        <v>-0.43900221927252048</v>
      </c>
      <c r="J33" s="281">
        <f t="shared" si="10"/>
        <v>-0.77067759681097936</v>
      </c>
      <c r="K33" s="281">
        <f t="shared" si="10"/>
        <v>0.72423591776944773</v>
      </c>
      <c r="L33" s="281">
        <f t="shared" si="10"/>
        <v>-1.1410416867799231</v>
      </c>
    </row>
    <row r="34" spans="1:12" ht="30" customHeight="1">
      <c r="A34" s="338" t="s">
        <v>305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</row>
  </sheetData>
  <mergeCells count="16">
    <mergeCell ref="A34:L34"/>
    <mergeCell ref="A16:A17"/>
    <mergeCell ref="A25:A26"/>
    <mergeCell ref="B5:B6"/>
    <mergeCell ref="A5:A6"/>
    <mergeCell ref="A7:A8"/>
    <mergeCell ref="B17:L17"/>
    <mergeCell ref="B21:L21"/>
    <mergeCell ref="B25:L25"/>
    <mergeCell ref="B26:L26"/>
    <mergeCell ref="B30:L30"/>
    <mergeCell ref="C5:L5"/>
    <mergeCell ref="B7:L7"/>
    <mergeCell ref="B8:L8"/>
    <mergeCell ref="B12:L12"/>
    <mergeCell ref="B16:L1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G6" sqref="G6"/>
    </sheetView>
  </sheetViews>
  <sheetFormatPr baseColWidth="10" defaultColWidth="10.81640625" defaultRowHeight="14"/>
  <cols>
    <col min="1" max="1" width="24.54296875" style="1" customWidth="1"/>
    <col min="2" max="34" width="11.54296875" style="1" customWidth="1"/>
    <col min="35" max="16384" width="10.81640625" style="1"/>
  </cols>
  <sheetData>
    <row r="1" spans="1:12" s="50" customFormat="1" ht="20.149999999999999" customHeight="1">
      <c r="A1" s="49" t="s">
        <v>0</v>
      </c>
    </row>
    <row r="2" spans="1:12" s="64" customFormat="1" ht="14.5" customHeight="1">
      <c r="A2" s="41"/>
    </row>
    <row r="3" spans="1:12" s="42" customFormat="1" ht="14.5" customHeight="1">
      <c r="A3" s="54" t="s">
        <v>335</v>
      </c>
    </row>
    <row r="4" spans="1:12" s="64" customFormat="1" ht="14.5" customHeight="1"/>
    <row r="5" spans="1:12" s="42" customFormat="1" ht="20.149999999999999" customHeight="1">
      <c r="A5" s="421" t="s">
        <v>332</v>
      </c>
      <c r="B5" s="381" t="s">
        <v>148</v>
      </c>
      <c r="C5" s="427" t="s">
        <v>93</v>
      </c>
      <c r="D5" s="428"/>
      <c r="E5" s="428"/>
      <c r="F5" s="428"/>
      <c r="G5" s="428"/>
      <c r="H5" s="428"/>
      <c r="I5" s="428"/>
      <c r="J5" s="428"/>
      <c r="K5" s="428"/>
      <c r="L5" s="428"/>
    </row>
    <row r="6" spans="1:12" s="42" customFormat="1" ht="25" customHeight="1">
      <c r="A6" s="421"/>
      <c r="B6" s="382"/>
      <c r="C6" s="272" t="s">
        <v>143</v>
      </c>
      <c r="D6" s="273" t="s">
        <v>82</v>
      </c>
      <c r="E6" s="273" t="s">
        <v>83</v>
      </c>
      <c r="F6" s="273" t="s">
        <v>84</v>
      </c>
      <c r="G6" s="273" t="s">
        <v>85</v>
      </c>
      <c r="H6" s="273" t="s">
        <v>86</v>
      </c>
      <c r="I6" s="273" t="s">
        <v>87</v>
      </c>
      <c r="J6" s="273" t="s">
        <v>88</v>
      </c>
      <c r="K6" s="273" t="s">
        <v>89</v>
      </c>
      <c r="L6" s="273" t="s">
        <v>63</v>
      </c>
    </row>
    <row r="7" spans="1:12" s="42" customFormat="1" ht="14.5" customHeight="1">
      <c r="A7" s="458"/>
      <c r="B7" s="463">
        <v>2011</v>
      </c>
      <c r="C7" s="464"/>
      <c r="D7" s="464"/>
      <c r="E7" s="464"/>
      <c r="F7" s="464"/>
      <c r="G7" s="464"/>
      <c r="H7" s="464"/>
      <c r="I7" s="464"/>
      <c r="J7" s="464"/>
      <c r="K7" s="464"/>
      <c r="L7" s="464"/>
    </row>
    <row r="8" spans="1:12" s="64" customFormat="1" ht="14.5" customHeight="1">
      <c r="A8" s="458"/>
      <c r="B8" s="459" t="s">
        <v>5</v>
      </c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1:12" s="64" customFormat="1" ht="14.5" customHeight="1">
      <c r="A9" s="280" t="s">
        <v>10</v>
      </c>
      <c r="B9" s="279">
        <f>B10+B11</f>
        <v>4855</v>
      </c>
      <c r="C9" s="279">
        <f>C10+C11</f>
        <v>288</v>
      </c>
      <c r="D9" s="279">
        <f t="shared" ref="D9:L9" si="0">D10+D11</f>
        <v>324</v>
      </c>
      <c r="E9" s="279">
        <f t="shared" si="0"/>
        <v>359</v>
      </c>
      <c r="F9" s="279">
        <f t="shared" si="0"/>
        <v>582</v>
      </c>
      <c r="G9" s="279">
        <f t="shared" si="0"/>
        <v>539</v>
      </c>
      <c r="H9" s="279">
        <f t="shared" si="0"/>
        <v>590</v>
      </c>
      <c r="I9" s="279">
        <f t="shared" si="0"/>
        <v>636</v>
      </c>
      <c r="J9" s="279">
        <f t="shared" si="0"/>
        <v>497</v>
      </c>
      <c r="K9" s="279">
        <f t="shared" si="0"/>
        <v>694</v>
      </c>
      <c r="L9" s="279">
        <f t="shared" si="0"/>
        <v>346</v>
      </c>
    </row>
    <row r="10" spans="1:12" s="64" customFormat="1" ht="14.5" customHeight="1">
      <c r="A10" s="44" t="s">
        <v>30</v>
      </c>
      <c r="B10" s="85">
        <f>SUM(C10:L10)</f>
        <v>2903</v>
      </c>
      <c r="C10" s="85">
        <v>106</v>
      </c>
      <c r="D10" s="85">
        <v>198</v>
      </c>
      <c r="E10" s="85">
        <v>160</v>
      </c>
      <c r="F10" s="85">
        <v>252</v>
      </c>
      <c r="G10" s="85">
        <v>179</v>
      </c>
      <c r="H10" s="85">
        <v>248</v>
      </c>
      <c r="I10" s="85">
        <v>498</v>
      </c>
      <c r="J10" s="85">
        <v>385</v>
      </c>
      <c r="K10" s="85">
        <v>644</v>
      </c>
      <c r="L10" s="85">
        <v>233</v>
      </c>
    </row>
    <row r="11" spans="1:12" s="64" customFormat="1" ht="14.5" customHeight="1">
      <c r="A11" s="43" t="s">
        <v>31</v>
      </c>
      <c r="B11" s="84">
        <f>SUM(C11:L11)</f>
        <v>1952</v>
      </c>
      <c r="C11" s="84">
        <v>182</v>
      </c>
      <c r="D11" s="84">
        <v>126</v>
      </c>
      <c r="E11" s="84">
        <v>199</v>
      </c>
      <c r="F11" s="84">
        <v>330</v>
      </c>
      <c r="G11" s="84">
        <v>360</v>
      </c>
      <c r="H11" s="84">
        <v>342</v>
      </c>
      <c r="I11" s="84">
        <v>138</v>
      </c>
      <c r="J11" s="84">
        <v>112</v>
      </c>
      <c r="K11" s="84">
        <v>50</v>
      </c>
      <c r="L11" s="84">
        <v>113</v>
      </c>
    </row>
    <row r="12" spans="1:12" s="64" customFormat="1" ht="14.5" customHeight="1">
      <c r="A12" s="83"/>
      <c r="B12" s="395" t="s">
        <v>94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  <row r="13" spans="1:12" s="64" customFormat="1" ht="14.5" customHeight="1">
      <c r="A13" s="7" t="s">
        <v>10</v>
      </c>
      <c r="B13" s="86">
        <f t="shared" ref="B13:L13" si="1">B9*100/$B9</f>
        <v>100</v>
      </c>
      <c r="C13" s="286">
        <f t="shared" si="1"/>
        <v>5.9320288362512876</v>
      </c>
      <c r="D13" s="286">
        <f t="shared" si="1"/>
        <v>6.6735324407826981</v>
      </c>
      <c r="E13" s="286">
        <f t="shared" si="1"/>
        <v>7.3944387229660142</v>
      </c>
      <c r="F13" s="286">
        <f t="shared" si="1"/>
        <v>11.987641606591144</v>
      </c>
      <c r="G13" s="286">
        <f t="shared" si="1"/>
        <v>11.101956745623069</v>
      </c>
      <c r="H13" s="286">
        <f t="shared" si="1"/>
        <v>12.152420185375901</v>
      </c>
      <c r="I13" s="286">
        <f t="shared" si="1"/>
        <v>13.09989701338826</v>
      </c>
      <c r="J13" s="286">
        <f t="shared" si="1"/>
        <v>10.236869207003089</v>
      </c>
      <c r="K13" s="286">
        <f t="shared" si="1"/>
        <v>14.294541709577755</v>
      </c>
      <c r="L13" s="286">
        <f t="shared" si="1"/>
        <v>7.1266735324407824</v>
      </c>
    </row>
    <row r="14" spans="1:12" s="64" customFormat="1" ht="14.5" customHeight="1">
      <c r="A14" s="44" t="s">
        <v>30</v>
      </c>
      <c r="B14" s="87">
        <f t="shared" ref="B14:L14" si="2">B10*100/$B10</f>
        <v>100</v>
      </c>
      <c r="C14" s="287">
        <f t="shared" si="2"/>
        <v>3.6513951085084395</v>
      </c>
      <c r="D14" s="287">
        <f t="shared" si="2"/>
        <v>6.8205304857044435</v>
      </c>
      <c r="E14" s="287">
        <f t="shared" si="2"/>
        <v>5.511539786427833</v>
      </c>
      <c r="F14" s="287">
        <f t="shared" si="2"/>
        <v>8.6806751636238371</v>
      </c>
      <c r="G14" s="287">
        <f t="shared" si="2"/>
        <v>6.1660351360661387</v>
      </c>
      <c r="H14" s="287">
        <f t="shared" si="2"/>
        <v>8.542886668963142</v>
      </c>
      <c r="I14" s="287">
        <f t="shared" si="2"/>
        <v>17.154667585256632</v>
      </c>
      <c r="J14" s="287">
        <f t="shared" si="2"/>
        <v>13.262142611091974</v>
      </c>
      <c r="K14" s="287">
        <f t="shared" si="2"/>
        <v>22.183947640372029</v>
      </c>
      <c r="L14" s="287">
        <f t="shared" si="2"/>
        <v>8.0261798139855323</v>
      </c>
    </row>
    <row r="15" spans="1:12" s="64" customFormat="1" ht="14.5" customHeight="1">
      <c r="A15" s="43" t="s">
        <v>31</v>
      </c>
      <c r="B15" s="86">
        <f t="shared" ref="B15:L15" si="3">B11*100/$B11</f>
        <v>100</v>
      </c>
      <c r="C15" s="286">
        <f t="shared" si="3"/>
        <v>9.3237704918032787</v>
      </c>
      <c r="D15" s="286">
        <f t="shared" si="3"/>
        <v>6.4549180327868854</v>
      </c>
      <c r="E15" s="286">
        <f t="shared" si="3"/>
        <v>10.194672131147541</v>
      </c>
      <c r="F15" s="286">
        <f t="shared" si="3"/>
        <v>16.905737704918032</v>
      </c>
      <c r="G15" s="286">
        <f t="shared" si="3"/>
        <v>18.442622950819672</v>
      </c>
      <c r="H15" s="286">
        <f t="shared" si="3"/>
        <v>17.520491803278688</v>
      </c>
      <c r="I15" s="286">
        <f t="shared" si="3"/>
        <v>7.0696721311475406</v>
      </c>
      <c r="J15" s="286">
        <f t="shared" si="3"/>
        <v>5.7377049180327866</v>
      </c>
      <c r="K15" s="286">
        <f t="shared" si="3"/>
        <v>2.5614754098360657</v>
      </c>
      <c r="L15" s="286">
        <f t="shared" si="3"/>
        <v>5.7889344262295079</v>
      </c>
    </row>
    <row r="16" spans="1:12" s="42" customFormat="1" ht="14.5" customHeight="1">
      <c r="A16" s="458"/>
      <c r="B16" s="461">
        <v>2015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</row>
    <row r="17" spans="1:12" s="64" customFormat="1" ht="14.5" customHeight="1">
      <c r="A17" s="458"/>
      <c r="B17" s="459" t="s">
        <v>5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</row>
    <row r="18" spans="1:12" s="64" customFormat="1" ht="14.5" customHeight="1">
      <c r="A18" s="280" t="s">
        <v>10</v>
      </c>
      <c r="B18" s="279">
        <f>B19+B20</f>
        <v>5611</v>
      </c>
      <c r="C18" s="279">
        <f>C19+C20</f>
        <v>479</v>
      </c>
      <c r="D18" s="279">
        <f t="shared" ref="D18:L18" si="4">D19+D20</f>
        <v>446</v>
      </c>
      <c r="E18" s="279">
        <f t="shared" si="4"/>
        <v>511</v>
      </c>
      <c r="F18" s="279">
        <f t="shared" si="4"/>
        <v>671</v>
      </c>
      <c r="G18" s="279">
        <f t="shared" si="4"/>
        <v>659</v>
      </c>
      <c r="H18" s="279">
        <f t="shared" si="4"/>
        <v>615</v>
      </c>
      <c r="I18" s="279">
        <f t="shared" si="4"/>
        <v>763</v>
      </c>
      <c r="J18" s="279">
        <f t="shared" si="4"/>
        <v>528</v>
      </c>
      <c r="K18" s="279">
        <f t="shared" si="4"/>
        <v>604</v>
      </c>
      <c r="L18" s="279">
        <f t="shared" si="4"/>
        <v>335</v>
      </c>
    </row>
    <row r="19" spans="1:12" s="64" customFormat="1" ht="14.5" customHeight="1">
      <c r="A19" s="44" t="s">
        <v>30</v>
      </c>
      <c r="B19" s="85">
        <f>SUM(C19:L19)</f>
        <v>3416</v>
      </c>
      <c r="C19" s="85">
        <v>235</v>
      </c>
      <c r="D19" s="85">
        <v>308</v>
      </c>
      <c r="E19" s="85">
        <v>240</v>
      </c>
      <c r="F19" s="85">
        <v>316</v>
      </c>
      <c r="G19" s="85">
        <v>222</v>
      </c>
      <c r="H19" s="85">
        <v>307</v>
      </c>
      <c r="I19" s="85">
        <v>615</v>
      </c>
      <c r="J19" s="85">
        <v>420</v>
      </c>
      <c r="K19" s="85">
        <v>549</v>
      </c>
      <c r="L19" s="85">
        <v>204</v>
      </c>
    </row>
    <row r="20" spans="1:12" s="64" customFormat="1" ht="14.5" customHeight="1">
      <c r="A20" s="43" t="s">
        <v>31</v>
      </c>
      <c r="B20" s="84">
        <f>SUM(C20:L20)</f>
        <v>2195</v>
      </c>
      <c r="C20" s="84">
        <v>244</v>
      </c>
      <c r="D20" s="84">
        <v>138</v>
      </c>
      <c r="E20" s="84">
        <v>271</v>
      </c>
      <c r="F20" s="84">
        <v>355</v>
      </c>
      <c r="G20" s="84">
        <v>437</v>
      </c>
      <c r="H20" s="84">
        <v>308</v>
      </c>
      <c r="I20" s="84">
        <v>148</v>
      </c>
      <c r="J20" s="84">
        <v>108</v>
      </c>
      <c r="K20" s="84">
        <v>55</v>
      </c>
      <c r="L20" s="84">
        <v>131</v>
      </c>
    </row>
    <row r="21" spans="1:12" s="64" customFormat="1" ht="14.5" customHeight="1">
      <c r="A21" s="83"/>
      <c r="B21" s="395" t="s">
        <v>94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</row>
    <row r="22" spans="1:12" s="64" customFormat="1" ht="14.5" customHeight="1">
      <c r="A22" s="7" t="s">
        <v>10</v>
      </c>
      <c r="B22" s="86">
        <f t="shared" ref="B22:L22" si="5">B18*100/$B18</f>
        <v>100</v>
      </c>
      <c r="C22" s="286">
        <f t="shared" si="5"/>
        <v>8.5368027089645331</v>
      </c>
      <c r="D22" s="286">
        <f t="shared" si="5"/>
        <v>7.9486722509356618</v>
      </c>
      <c r="E22" s="286">
        <f t="shared" si="5"/>
        <v>9.1071110319016224</v>
      </c>
      <c r="F22" s="286">
        <f t="shared" si="5"/>
        <v>11.958652646587062</v>
      </c>
      <c r="G22" s="286">
        <f t="shared" si="5"/>
        <v>11.744787025485653</v>
      </c>
      <c r="H22" s="286">
        <f t="shared" si="5"/>
        <v>10.960613081447157</v>
      </c>
      <c r="I22" s="286">
        <f t="shared" si="5"/>
        <v>13.59828907503119</v>
      </c>
      <c r="J22" s="286">
        <f t="shared" si="5"/>
        <v>9.41008732846195</v>
      </c>
      <c r="K22" s="286">
        <f t="shared" si="5"/>
        <v>10.764569595437534</v>
      </c>
      <c r="L22" s="286">
        <f t="shared" si="5"/>
        <v>5.9704152557476382</v>
      </c>
    </row>
    <row r="23" spans="1:12" s="64" customFormat="1" ht="14.5" customHeight="1">
      <c r="A23" s="44" t="s">
        <v>30</v>
      </c>
      <c r="B23" s="87">
        <f t="shared" ref="B23:L23" si="6">B19*100/$B19</f>
        <v>100</v>
      </c>
      <c r="C23" s="287">
        <f t="shared" si="6"/>
        <v>6.8793911007025761</v>
      </c>
      <c r="D23" s="287">
        <f t="shared" si="6"/>
        <v>9.0163934426229506</v>
      </c>
      <c r="E23" s="287">
        <f t="shared" si="6"/>
        <v>7.0257611241217797</v>
      </c>
      <c r="F23" s="287">
        <f t="shared" si="6"/>
        <v>9.250585480093676</v>
      </c>
      <c r="G23" s="287">
        <f t="shared" si="6"/>
        <v>6.4988290398126463</v>
      </c>
      <c r="H23" s="287">
        <f t="shared" si="6"/>
        <v>8.9871194379391106</v>
      </c>
      <c r="I23" s="287">
        <f t="shared" si="6"/>
        <v>18.003512880562059</v>
      </c>
      <c r="J23" s="287">
        <f t="shared" si="6"/>
        <v>12.295081967213115</v>
      </c>
      <c r="K23" s="287">
        <f t="shared" si="6"/>
        <v>16.071428571428573</v>
      </c>
      <c r="L23" s="287">
        <f t="shared" si="6"/>
        <v>5.9718969555035128</v>
      </c>
    </row>
    <row r="24" spans="1:12" s="64" customFormat="1" ht="14.5" customHeight="1">
      <c r="A24" s="43" t="s">
        <v>31</v>
      </c>
      <c r="B24" s="86">
        <f t="shared" ref="B24:L24" si="7">B20*100/$B20</f>
        <v>100</v>
      </c>
      <c r="C24" s="286">
        <f t="shared" si="7"/>
        <v>11.116173120728929</v>
      </c>
      <c r="D24" s="286">
        <f t="shared" si="7"/>
        <v>6.2870159453302961</v>
      </c>
      <c r="E24" s="286">
        <f t="shared" si="7"/>
        <v>12.34624145785877</v>
      </c>
      <c r="F24" s="286">
        <f t="shared" si="7"/>
        <v>16.173120728929383</v>
      </c>
      <c r="G24" s="286">
        <f t="shared" si="7"/>
        <v>19.908883826879272</v>
      </c>
      <c r="H24" s="286">
        <f t="shared" si="7"/>
        <v>14.031890660592255</v>
      </c>
      <c r="I24" s="286">
        <f t="shared" si="7"/>
        <v>6.7425968109339411</v>
      </c>
      <c r="J24" s="286">
        <f t="shared" si="7"/>
        <v>4.9202733485193626</v>
      </c>
      <c r="K24" s="286">
        <f t="shared" si="7"/>
        <v>2.5056947608200457</v>
      </c>
      <c r="L24" s="286">
        <f t="shared" si="7"/>
        <v>5.9681093394077447</v>
      </c>
    </row>
    <row r="25" spans="1:12" s="42" customFormat="1" ht="14.5" customHeight="1">
      <c r="A25" s="458"/>
      <c r="B25" s="461" t="s">
        <v>59</v>
      </c>
      <c r="C25" s="462"/>
      <c r="D25" s="462"/>
      <c r="E25" s="462"/>
      <c r="F25" s="462"/>
      <c r="G25" s="462"/>
      <c r="H25" s="462"/>
      <c r="I25" s="462"/>
      <c r="J25" s="462"/>
      <c r="K25" s="462"/>
      <c r="L25" s="462"/>
    </row>
    <row r="26" spans="1:12" s="64" customFormat="1" ht="14.5" customHeight="1">
      <c r="A26" s="458"/>
      <c r="B26" s="459" t="s">
        <v>5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</row>
    <row r="27" spans="1:12" s="64" customFormat="1" ht="14.5" customHeight="1">
      <c r="A27" s="280" t="s">
        <v>10</v>
      </c>
      <c r="B27" s="283">
        <f>B18-B9</f>
        <v>756</v>
      </c>
      <c r="C27" s="283">
        <f t="shared" ref="C27:L29" si="8">C18-C9</f>
        <v>191</v>
      </c>
      <c r="D27" s="283">
        <f t="shared" si="8"/>
        <v>122</v>
      </c>
      <c r="E27" s="283">
        <f t="shared" si="8"/>
        <v>152</v>
      </c>
      <c r="F27" s="283">
        <f t="shared" si="8"/>
        <v>89</v>
      </c>
      <c r="G27" s="283">
        <f t="shared" si="8"/>
        <v>120</v>
      </c>
      <c r="H27" s="283">
        <f t="shared" si="8"/>
        <v>25</v>
      </c>
      <c r="I27" s="283">
        <f t="shared" si="8"/>
        <v>127</v>
      </c>
      <c r="J27" s="283">
        <f t="shared" si="8"/>
        <v>31</v>
      </c>
      <c r="K27" s="283">
        <f t="shared" si="8"/>
        <v>-90</v>
      </c>
      <c r="L27" s="283">
        <f t="shared" si="8"/>
        <v>-11</v>
      </c>
    </row>
    <row r="28" spans="1:12" s="64" customFormat="1" ht="14.5" customHeight="1">
      <c r="A28" s="44" t="s">
        <v>30</v>
      </c>
      <c r="B28" s="284">
        <f t="shared" ref="B28:I29" si="9">B19-B10</f>
        <v>513</v>
      </c>
      <c r="C28" s="284">
        <f t="shared" si="9"/>
        <v>129</v>
      </c>
      <c r="D28" s="284">
        <f t="shared" si="9"/>
        <v>110</v>
      </c>
      <c r="E28" s="284">
        <f t="shared" si="9"/>
        <v>80</v>
      </c>
      <c r="F28" s="284">
        <f t="shared" si="9"/>
        <v>64</v>
      </c>
      <c r="G28" s="284">
        <f t="shared" si="9"/>
        <v>43</v>
      </c>
      <c r="H28" s="284">
        <f t="shared" si="9"/>
        <v>59</v>
      </c>
      <c r="I28" s="284">
        <f t="shared" si="9"/>
        <v>117</v>
      </c>
      <c r="J28" s="284">
        <f t="shared" si="8"/>
        <v>35</v>
      </c>
      <c r="K28" s="284">
        <f t="shared" si="8"/>
        <v>-95</v>
      </c>
      <c r="L28" s="284">
        <f t="shared" si="8"/>
        <v>-29</v>
      </c>
    </row>
    <row r="29" spans="1:12" s="64" customFormat="1" ht="14.5" customHeight="1">
      <c r="A29" s="43" t="s">
        <v>31</v>
      </c>
      <c r="B29" s="285">
        <f t="shared" si="9"/>
        <v>243</v>
      </c>
      <c r="C29" s="285">
        <f t="shared" si="9"/>
        <v>62</v>
      </c>
      <c r="D29" s="285">
        <f t="shared" si="9"/>
        <v>12</v>
      </c>
      <c r="E29" s="285">
        <f t="shared" si="9"/>
        <v>72</v>
      </c>
      <c r="F29" s="285">
        <f t="shared" si="9"/>
        <v>25</v>
      </c>
      <c r="G29" s="285">
        <f t="shared" si="9"/>
        <v>77</v>
      </c>
      <c r="H29" s="285">
        <f t="shared" si="9"/>
        <v>-34</v>
      </c>
      <c r="I29" s="285">
        <f t="shared" si="9"/>
        <v>10</v>
      </c>
      <c r="J29" s="285">
        <f t="shared" si="8"/>
        <v>-4</v>
      </c>
      <c r="K29" s="285">
        <f t="shared" si="8"/>
        <v>5</v>
      </c>
      <c r="L29" s="285">
        <f t="shared" si="8"/>
        <v>18</v>
      </c>
    </row>
    <row r="30" spans="1:12" s="64" customFormat="1" ht="14.5" customHeight="1">
      <c r="A30" s="83"/>
      <c r="B30" s="395" t="s">
        <v>115</v>
      </c>
      <c r="C30" s="378"/>
      <c r="D30" s="378"/>
      <c r="E30" s="378"/>
      <c r="F30" s="378"/>
      <c r="G30" s="378"/>
      <c r="H30" s="378"/>
      <c r="I30" s="378"/>
      <c r="J30" s="378"/>
      <c r="K30" s="378"/>
      <c r="L30" s="378"/>
    </row>
    <row r="31" spans="1:12" s="64" customFormat="1" ht="14.5" customHeight="1">
      <c r="A31" s="7" t="s">
        <v>10</v>
      </c>
      <c r="B31" s="288" t="s">
        <v>247</v>
      </c>
      <c r="C31" s="281">
        <f t="shared" ref="C31:L33" si="10">C22-C13</f>
        <v>2.6047738727132455</v>
      </c>
      <c r="D31" s="281">
        <f t="shared" si="10"/>
        <v>1.2751398101529636</v>
      </c>
      <c r="E31" s="281">
        <f t="shared" si="10"/>
        <v>1.7126723089356082</v>
      </c>
      <c r="F31" s="281">
        <f t="shared" si="10"/>
        <v>-2.8988960004081576E-2</v>
      </c>
      <c r="G31" s="281">
        <f t="shared" si="10"/>
        <v>0.64283027986258467</v>
      </c>
      <c r="H31" s="281">
        <f t="shared" si="10"/>
        <v>-1.1918071039287437</v>
      </c>
      <c r="I31" s="281">
        <f t="shared" si="10"/>
        <v>0.49839206164292982</v>
      </c>
      <c r="J31" s="281">
        <f t="shared" si="10"/>
        <v>-0.82678187854113894</v>
      </c>
      <c r="K31" s="281">
        <f t="shared" si="10"/>
        <v>-3.5299721141402216</v>
      </c>
      <c r="L31" s="281">
        <f t="shared" si="10"/>
        <v>-1.1562582766931442</v>
      </c>
    </row>
    <row r="32" spans="1:12" s="64" customFormat="1" ht="14.5" customHeight="1">
      <c r="A32" s="44" t="s">
        <v>30</v>
      </c>
      <c r="B32" s="282" t="s">
        <v>247</v>
      </c>
      <c r="C32" s="282">
        <f t="shared" si="10"/>
        <v>3.2279959921941366</v>
      </c>
      <c r="D32" s="282">
        <f t="shared" si="10"/>
        <v>2.1958629569185071</v>
      </c>
      <c r="E32" s="282">
        <f t="shared" si="10"/>
        <v>1.5142213376939466</v>
      </c>
      <c r="F32" s="282">
        <f t="shared" si="10"/>
        <v>0.56991031646983892</v>
      </c>
      <c r="G32" s="282">
        <f t="shared" si="10"/>
        <v>0.33279390374650752</v>
      </c>
      <c r="H32" s="282">
        <f t="shared" si="10"/>
        <v>0.44423276897596864</v>
      </c>
      <c r="I32" s="282">
        <f t="shared" si="10"/>
        <v>0.84884529530542707</v>
      </c>
      <c r="J32" s="282">
        <f t="shared" si="10"/>
        <v>-0.96706064387885959</v>
      </c>
      <c r="K32" s="282">
        <f t="shared" si="10"/>
        <v>-6.1125190689434561</v>
      </c>
      <c r="L32" s="282">
        <f t="shared" si="10"/>
        <v>-2.0542828584820194</v>
      </c>
    </row>
    <row r="33" spans="1:12" s="64" customFormat="1" ht="14.5" customHeight="1">
      <c r="A33" s="43" t="s">
        <v>31</v>
      </c>
      <c r="B33" s="281" t="s">
        <v>247</v>
      </c>
      <c r="C33" s="281">
        <f t="shared" si="10"/>
        <v>1.7924026289256503</v>
      </c>
      <c r="D33" s="281">
        <f t="shared" si="10"/>
        <v>-0.1679020874565893</v>
      </c>
      <c r="E33" s="281">
        <f t="shared" si="10"/>
        <v>2.151569326711229</v>
      </c>
      <c r="F33" s="281">
        <f t="shared" si="10"/>
        <v>-0.73261697598864828</v>
      </c>
      <c r="G33" s="281">
        <f t="shared" si="10"/>
        <v>1.4662608760596001</v>
      </c>
      <c r="H33" s="281">
        <f t="shared" si="10"/>
        <v>-3.4886011426864325</v>
      </c>
      <c r="I33" s="281">
        <f t="shared" si="10"/>
        <v>-0.32707532021359942</v>
      </c>
      <c r="J33" s="281">
        <f t="shared" si="10"/>
        <v>-0.81743156951342399</v>
      </c>
      <c r="K33" s="281">
        <f t="shared" si="10"/>
        <v>-5.5780649016019979E-2</v>
      </c>
      <c r="L33" s="281">
        <f t="shared" si="10"/>
        <v>0.17917491317823675</v>
      </c>
    </row>
    <row r="34" spans="1:12" ht="30" customHeight="1">
      <c r="A34" s="338" t="s">
        <v>305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</row>
  </sheetData>
  <mergeCells count="16">
    <mergeCell ref="A34:L34"/>
    <mergeCell ref="A16:A17"/>
    <mergeCell ref="A25:A26"/>
    <mergeCell ref="B5:B6"/>
    <mergeCell ref="A5:A6"/>
    <mergeCell ref="A7:A8"/>
    <mergeCell ref="B17:L17"/>
    <mergeCell ref="B21:L21"/>
    <mergeCell ref="B25:L25"/>
    <mergeCell ref="B26:L26"/>
    <mergeCell ref="B30:L30"/>
    <mergeCell ref="C5:L5"/>
    <mergeCell ref="B7:L7"/>
    <mergeCell ref="B8:L8"/>
    <mergeCell ref="B12:L12"/>
    <mergeCell ref="B16:L1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/>
  </sheetViews>
  <sheetFormatPr baseColWidth="10" defaultColWidth="10.81640625" defaultRowHeight="14"/>
  <cols>
    <col min="1" max="1" width="16" style="1" customWidth="1"/>
    <col min="2" max="3" width="9.1796875" style="1" customWidth="1"/>
    <col min="4" max="4" width="13.7265625" style="1" customWidth="1"/>
    <col min="5" max="6" width="9.1796875" style="1" customWidth="1"/>
    <col min="7" max="7" width="13.7265625" style="1" customWidth="1"/>
    <col min="8" max="9" width="9.1796875" style="1" customWidth="1"/>
    <col min="10" max="10" width="13.7265625" style="1" customWidth="1"/>
    <col min="11" max="12" width="9.1796875" style="1" customWidth="1"/>
    <col min="13" max="13" width="12.7265625" style="1" customWidth="1"/>
    <col min="14" max="15" width="9.1796875" style="1" customWidth="1"/>
    <col min="16" max="16" width="13" style="1" customWidth="1"/>
    <col min="17" max="18" width="9.1796875" style="1" customWidth="1"/>
    <col min="19" max="19" width="12.453125" style="1" customWidth="1"/>
    <col min="20" max="21" width="9.1796875" style="1" customWidth="1"/>
    <col min="22" max="22" width="12.453125" style="1" customWidth="1"/>
    <col min="23" max="24" width="9.1796875" style="1" customWidth="1"/>
    <col min="25" max="25" width="12.453125" style="1" customWidth="1"/>
    <col min="26" max="27" width="9.1796875" style="1" customWidth="1"/>
    <col min="28" max="28" width="12.453125" style="1" customWidth="1"/>
    <col min="29" max="30" width="9.1796875" style="1" customWidth="1"/>
    <col min="31" max="31" width="12.7265625" style="1" customWidth="1"/>
    <col min="32" max="33" width="9.1796875" style="1" customWidth="1"/>
    <col min="34" max="34" width="12.7265625" style="1" customWidth="1"/>
    <col min="35" max="16384" width="10.81640625" style="1"/>
  </cols>
  <sheetData>
    <row r="1" spans="1:34" s="15" customFormat="1" ht="20.149999999999999" customHeight="1">
      <c r="A1" s="35" t="s">
        <v>0</v>
      </c>
    </row>
    <row r="2" spans="1:34" s="64" customFormat="1" ht="14.5" customHeight="1">
      <c r="A2" s="41"/>
    </row>
    <row r="3" spans="1:34" s="42" customFormat="1" ht="14.5" customHeight="1">
      <c r="A3" s="54" t="s">
        <v>328</v>
      </c>
    </row>
    <row r="4" spans="1:34" s="64" customFormat="1" ht="14.5" customHeight="1" thickBot="1"/>
    <row r="5" spans="1:34" s="42" customFormat="1" ht="14.5" customHeight="1" thickBot="1">
      <c r="A5" s="371" t="s">
        <v>55</v>
      </c>
      <c r="B5" s="445" t="s">
        <v>312</v>
      </c>
      <c r="C5" s="469"/>
      <c r="D5" s="446"/>
      <c r="E5" s="466" t="s">
        <v>51</v>
      </c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8"/>
      <c r="AF5" s="371" t="s">
        <v>140</v>
      </c>
      <c r="AG5" s="371"/>
      <c r="AH5" s="371"/>
    </row>
    <row r="6" spans="1:34" s="42" customFormat="1" ht="14.5" customHeight="1" thickBot="1">
      <c r="A6" s="371"/>
      <c r="B6" s="447"/>
      <c r="C6" s="470"/>
      <c r="D6" s="448"/>
      <c r="E6" s="371" t="s">
        <v>91</v>
      </c>
      <c r="F6" s="371"/>
      <c r="G6" s="371"/>
      <c r="H6" s="371" t="s">
        <v>90</v>
      </c>
      <c r="I6" s="371"/>
      <c r="J6" s="371"/>
      <c r="K6" s="371" t="s">
        <v>61</v>
      </c>
      <c r="L6" s="371"/>
      <c r="M6" s="371"/>
      <c r="N6" s="371" t="s">
        <v>54</v>
      </c>
      <c r="O6" s="371"/>
      <c r="P6" s="371"/>
      <c r="Q6" s="371" t="s">
        <v>145</v>
      </c>
      <c r="R6" s="371"/>
      <c r="S6" s="371"/>
      <c r="T6" s="371" t="s">
        <v>51</v>
      </c>
      <c r="U6" s="371"/>
      <c r="V6" s="371"/>
      <c r="W6" s="371"/>
      <c r="X6" s="371"/>
      <c r="Y6" s="371"/>
      <c r="Z6" s="371" t="s">
        <v>310</v>
      </c>
      <c r="AA6" s="371"/>
      <c r="AB6" s="371"/>
      <c r="AC6" s="371" t="s">
        <v>92</v>
      </c>
      <c r="AD6" s="371"/>
      <c r="AE6" s="371"/>
      <c r="AF6" s="371"/>
      <c r="AG6" s="371"/>
      <c r="AH6" s="371"/>
    </row>
    <row r="7" spans="1:34" s="42" customFormat="1" ht="40" customHeight="1" thickBot="1">
      <c r="A7" s="371"/>
      <c r="B7" s="471"/>
      <c r="C7" s="472"/>
      <c r="D7" s="473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 t="s">
        <v>331</v>
      </c>
      <c r="U7" s="371"/>
      <c r="V7" s="371"/>
      <c r="W7" s="371" t="s">
        <v>316</v>
      </c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</row>
    <row r="8" spans="1:34" s="60" customFormat="1" ht="30" customHeight="1" thickBot="1">
      <c r="A8" s="371"/>
      <c r="B8" s="247">
        <v>2011</v>
      </c>
      <c r="C8" s="247">
        <v>2015</v>
      </c>
      <c r="D8" s="247" t="s">
        <v>59</v>
      </c>
      <c r="E8" s="99">
        <v>2011</v>
      </c>
      <c r="F8" s="99">
        <v>2015</v>
      </c>
      <c r="G8" s="99" t="s">
        <v>59</v>
      </c>
      <c r="H8" s="99">
        <v>2011</v>
      </c>
      <c r="I8" s="99">
        <v>2015</v>
      </c>
      <c r="J8" s="99" t="s">
        <v>59</v>
      </c>
      <c r="K8" s="99">
        <v>2011</v>
      </c>
      <c r="L8" s="99">
        <v>2015</v>
      </c>
      <c r="M8" s="99" t="s">
        <v>59</v>
      </c>
      <c r="N8" s="99">
        <v>2011</v>
      </c>
      <c r="O8" s="99">
        <v>2015</v>
      </c>
      <c r="P8" s="99" t="s">
        <v>59</v>
      </c>
      <c r="Q8" s="99">
        <v>2011</v>
      </c>
      <c r="R8" s="99">
        <v>2015</v>
      </c>
      <c r="S8" s="99" t="s">
        <v>59</v>
      </c>
      <c r="T8" s="241">
        <v>2011</v>
      </c>
      <c r="U8" s="241">
        <v>2015</v>
      </c>
      <c r="V8" s="241" t="s">
        <v>59</v>
      </c>
      <c r="W8" s="241">
        <v>2011</v>
      </c>
      <c r="X8" s="241">
        <v>2015</v>
      </c>
      <c r="Y8" s="241" t="s">
        <v>59</v>
      </c>
      <c r="Z8" s="247">
        <v>2011</v>
      </c>
      <c r="AA8" s="247">
        <v>2015</v>
      </c>
      <c r="AB8" s="247" t="s">
        <v>59</v>
      </c>
      <c r="AC8" s="99">
        <v>2011</v>
      </c>
      <c r="AD8" s="99">
        <v>2015</v>
      </c>
      <c r="AE8" s="99" t="s">
        <v>59</v>
      </c>
      <c r="AF8" s="99">
        <v>2011</v>
      </c>
      <c r="AG8" s="99">
        <v>2015</v>
      </c>
      <c r="AH8" s="99" t="s">
        <v>59</v>
      </c>
    </row>
    <row r="9" spans="1:34" s="51" customFormat="1" ht="14.5" customHeight="1" thickBot="1">
      <c r="A9" s="59"/>
      <c r="B9" s="474" t="s">
        <v>5</v>
      </c>
      <c r="C9" s="474"/>
      <c r="D9" s="474"/>
      <c r="E9" s="474"/>
      <c r="F9" s="474"/>
      <c r="G9" s="474"/>
      <c r="H9" s="474"/>
      <c r="I9" s="474"/>
      <c r="J9" s="474"/>
      <c r="K9" s="474"/>
      <c r="L9" s="474"/>
      <c r="M9" s="474"/>
      <c r="N9" s="474" t="s">
        <v>5</v>
      </c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474" t="s">
        <v>5</v>
      </c>
      <c r="AA9" s="474"/>
      <c r="AB9" s="474"/>
      <c r="AC9" s="474"/>
      <c r="AD9" s="474"/>
      <c r="AE9" s="474"/>
      <c r="AF9" s="474"/>
      <c r="AG9" s="474"/>
      <c r="AH9" s="474"/>
    </row>
    <row r="10" spans="1:34" s="64" customFormat="1" ht="14.5" customHeight="1" thickBot="1">
      <c r="A10" s="72" t="s">
        <v>2</v>
      </c>
      <c r="B10" s="13">
        <f>SUM(B11:B20)</f>
        <v>153098</v>
      </c>
      <c r="C10" s="13">
        <f>SUM(C11:C20)</f>
        <v>172659</v>
      </c>
      <c r="D10" s="79">
        <f>C10-B10</f>
        <v>19561</v>
      </c>
      <c r="E10" s="13">
        <f>SUM(E11:E20)</f>
        <v>15004</v>
      </c>
      <c r="F10" s="13">
        <f>SUM(F11:F20)</f>
        <v>23673</v>
      </c>
      <c r="G10" s="79">
        <f>F10-E10</f>
        <v>8669</v>
      </c>
      <c r="H10" s="13">
        <f>SUM(H11:H20)</f>
        <v>25500</v>
      </c>
      <c r="I10" s="13">
        <f>SUM(I11:I20)</f>
        <v>40361</v>
      </c>
      <c r="J10" s="79">
        <f>I10-H10</f>
        <v>14861</v>
      </c>
      <c r="K10" s="13">
        <f>SUM(K11:K20)</f>
        <v>62398</v>
      </c>
      <c r="L10" s="13">
        <f>SUM(L11:L20)</f>
        <v>65129</v>
      </c>
      <c r="M10" s="79">
        <f>L10-K10</f>
        <v>2731</v>
      </c>
      <c r="N10" s="13">
        <f>SUM(N11:N20)</f>
        <v>27421</v>
      </c>
      <c r="O10" s="13">
        <f>SUM(O11:O20)</f>
        <v>27584</v>
      </c>
      <c r="P10" s="79">
        <f>O10-N10</f>
        <v>163</v>
      </c>
      <c r="Q10" s="13">
        <f>SUM(Q11:Q20)</f>
        <v>49220</v>
      </c>
      <c r="R10" s="13">
        <f>SUM(R11:R20)</f>
        <v>58365</v>
      </c>
      <c r="S10" s="79">
        <f>R10-Q10</f>
        <v>9145</v>
      </c>
      <c r="T10" s="13">
        <f>SUM(T11:T20)</f>
        <v>22715</v>
      </c>
      <c r="U10" s="13">
        <f>SUM(U11:U20)</f>
        <v>22168</v>
      </c>
      <c r="V10" s="79">
        <f>U10-T10</f>
        <v>-547</v>
      </c>
      <c r="W10" s="13">
        <f>SUM(W11:W20)</f>
        <v>26505</v>
      </c>
      <c r="X10" s="13">
        <f>SUM(X11:X20)</f>
        <v>36197</v>
      </c>
      <c r="Y10" s="79">
        <f>X10-W10</f>
        <v>9692</v>
      </c>
      <c r="Z10" s="13">
        <f>SUM(Z11:Z20)</f>
        <v>4643</v>
      </c>
      <c r="AA10" s="13">
        <f>SUM(AA11:AA20)</f>
        <v>2797</v>
      </c>
      <c r="AB10" s="79">
        <f>AA10-Z10</f>
        <v>-1846</v>
      </c>
      <c r="AC10" s="13">
        <f>SUM(AC11:AC20)</f>
        <v>15317</v>
      </c>
      <c r="AD10" s="13">
        <f>SUM(AD11:AD20)</f>
        <v>15521</v>
      </c>
      <c r="AE10" s="79">
        <f>AD10-AC10</f>
        <v>204</v>
      </c>
      <c r="AF10" s="13">
        <f>SUM(AF11:AF20)</f>
        <v>6505</v>
      </c>
      <c r="AG10" s="13">
        <f>SUM(AG11:AG20)</f>
        <v>7155</v>
      </c>
      <c r="AH10" s="79">
        <f>AG10-AF10</f>
        <v>650</v>
      </c>
    </row>
    <row r="11" spans="1:34" s="64" customFormat="1" ht="14.5" customHeight="1" thickBot="1">
      <c r="A11" s="70" t="s">
        <v>143</v>
      </c>
      <c r="B11" s="11">
        <v>9549</v>
      </c>
      <c r="C11" s="11">
        <v>15045</v>
      </c>
      <c r="D11" s="80">
        <f t="shared" ref="D11:D20" si="0">C11-B11</f>
        <v>5496</v>
      </c>
      <c r="E11" s="11">
        <v>4602</v>
      </c>
      <c r="F11" s="11">
        <v>8398</v>
      </c>
      <c r="G11" s="80">
        <f t="shared" ref="G11:G20" si="1">F11-E11</f>
        <v>3796</v>
      </c>
      <c r="H11" s="11">
        <v>6136</v>
      </c>
      <c r="I11" s="11">
        <v>11148</v>
      </c>
      <c r="J11" s="80">
        <f t="shared" ref="J11:J20" si="2">I11-H11</f>
        <v>5012</v>
      </c>
      <c r="K11" s="11">
        <v>2092</v>
      </c>
      <c r="L11" s="11">
        <v>2326</v>
      </c>
      <c r="M11" s="80">
        <f t="shared" ref="M11:M20" si="3">L11-K11</f>
        <v>234</v>
      </c>
      <c r="N11" s="11">
        <v>0</v>
      </c>
      <c r="O11" s="11">
        <v>0</v>
      </c>
      <c r="P11" s="80">
        <f t="shared" ref="P11:P20" si="4">O11-N11</f>
        <v>0</v>
      </c>
      <c r="Q11" s="11">
        <v>1970</v>
      </c>
      <c r="R11" s="11">
        <v>3378</v>
      </c>
      <c r="S11" s="80">
        <f t="shared" ref="S11:S20" si="5">R11-Q11</f>
        <v>1408</v>
      </c>
      <c r="T11" s="11">
        <v>449</v>
      </c>
      <c r="U11" s="11">
        <v>643</v>
      </c>
      <c r="V11" s="80">
        <f t="shared" ref="V11:V20" si="6">U11-T11</f>
        <v>194</v>
      </c>
      <c r="W11" s="11">
        <v>1521</v>
      </c>
      <c r="X11" s="11">
        <v>2735</v>
      </c>
      <c r="Y11" s="80">
        <f t="shared" ref="Y11:Y20" si="7">X11-W11</f>
        <v>1214</v>
      </c>
      <c r="Z11" s="11">
        <v>64</v>
      </c>
      <c r="AA11" s="11">
        <v>75</v>
      </c>
      <c r="AB11" s="80">
        <f t="shared" ref="AB11:AB20" si="8">AA11-Z11</f>
        <v>11</v>
      </c>
      <c r="AC11" s="11">
        <v>756</v>
      </c>
      <c r="AD11" s="11">
        <v>758</v>
      </c>
      <c r="AE11" s="80">
        <f t="shared" ref="AE11:AE20" si="9">AD11-AC11</f>
        <v>2</v>
      </c>
      <c r="AF11" s="11">
        <v>65</v>
      </c>
      <c r="AG11" s="11">
        <v>108</v>
      </c>
      <c r="AH11" s="80">
        <f t="shared" ref="AH11:AH20" si="10">AG11-AF11</f>
        <v>43</v>
      </c>
    </row>
    <row r="12" spans="1:34" s="64" customFormat="1" ht="14.5" customHeight="1" thickBot="1">
      <c r="A12" s="71" t="s">
        <v>82</v>
      </c>
      <c r="B12" s="12">
        <v>9732</v>
      </c>
      <c r="C12" s="12">
        <v>15466</v>
      </c>
      <c r="D12" s="79">
        <f t="shared" si="0"/>
        <v>5734</v>
      </c>
      <c r="E12" s="12">
        <v>4215</v>
      </c>
      <c r="F12" s="12">
        <v>7279</v>
      </c>
      <c r="G12" s="79">
        <f t="shared" si="1"/>
        <v>3064</v>
      </c>
      <c r="H12" s="12">
        <v>6970</v>
      </c>
      <c r="I12" s="12">
        <v>11958</v>
      </c>
      <c r="J12" s="79">
        <f t="shared" si="2"/>
        <v>4988</v>
      </c>
      <c r="K12" s="12">
        <v>1407</v>
      </c>
      <c r="L12" s="12">
        <v>1827</v>
      </c>
      <c r="M12" s="79">
        <f t="shared" si="3"/>
        <v>420</v>
      </c>
      <c r="N12" s="12">
        <v>0</v>
      </c>
      <c r="O12" s="12">
        <v>0</v>
      </c>
      <c r="P12" s="79">
        <f t="shared" si="4"/>
        <v>0</v>
      </c>
      <c r="Q12" s="12">
        <v>3371</v>
      </c>
      <c r="R12" s="12">
        <v>5665</v>
      </c>
      <c r="S12" s="79">
        <f t="shared" si="5"/>
        <v>2294</v>
      </c>
      <c r="T12" s="12">
        <v>431</v>
      </c>
      <c r="U12" s="12">
        <v>553</v>
      </c>
      <c r="V12" s="79">
        <f t="shared" si="6"/>
        <v>122</v>
      </c>
      <c r="W12" s="12">
        <v>2940</v>
      </c>
      <c r="X12" s="12">
        <v>5112</v>
      </c>
      <c r="Y12" s="79">
        <f t="shared" si="7"/>
        <v>2172</v>
      </c>
      <c r="Z12" s="12">
        <v>67</v>
      </c>
      <c r="AA12" s="12">
        <v>46</v>
      </c>
      <c r="AB12" s="79">
        <f t="shared" si="8"/>
        <v>-21</v>
      </c>
      <c r="AC12" s="12">
        <v>587</v>
      </c>
      <c r="AD12" s="12">
        <v>519</v>
      </c>
      <c r="AE12" s="79">
        <f t="shared" si="9"/>
        <v>-68</v>
      </c>
      <c r="AF12" s="12">
        <v>84</v>
      </c>
      <c r="AG12" s="12">
        <v>129</v>
      </c>
      <c r="AH12" s="79">
        <f t="shared" si="10"/>
        <v>45</v>
      </c>
    </row>
    <row r="13" spans="1:34" s="64" customFormat="1" ht="14.5" customHeight="1" thickBot="1">
      <c r="A13" s="70" t="s">
        <v>83</v>
      </c>
      <c r="B13" s="10">
        <v>9794</v>
      </c>
      <c r="C13" s="10">
        <v>14204</v>
      </c>
      <c r="D13" s="80">
        <f t="shared" si="0"/>
        <v>4410</v>
      </c>
      <c r="E13" s="10">
        <v>2845</v>
      </c>
      <c r="F13" s="10">
        <v>4160</v>
      </c>
      <c r="G13" s="80">
        <f t="shared" si="1"/>
        <v>1315</v>
      </c>
      <c r="H13" s="10">
        <v>5292</v>
      </c>
      <c r="I13" s="10">
        <v>8300</v>
      </c>
      <c r="J13" s="80">
        <f t="shared" si="2"/>
        <v>3008</v>
      </c>
      <c r="K13" s="10">
        <v>2179</v>
      </c>
      <c r="L13" s="10">
        <v>3080</v>
      </c>
      <c r="M13" s="80">
        <f t="shared" si="3"/>
        <v>901</v>
      </c>
      <c r="N13" s="10">
        <v>0</v>
      </c>
      <c r="O13" s="10">
        <v>0</v>
      </c>
      <c r="P13" s="80">
        <f t="shared" si="4"/>
        <v>0</v>
      </c>
      <c r="Q13" s="10">
        <v>3734</v>
      </c>
      <c r="R13" s="10">
        <v>6037</v>
      </c>
      <c r="S13" s="80">
        <f t="shared" si="5"/>
        <v>2303</v>
      </c>
      <c r="T13" s="10">
        <v>731</v>
      </c>
      <c r="U13" s="10">
        <v>1044</v>
      </c>
      <c r="V13" s="80">
        <f t="shared" si="6"/>
        <v>313</v>
      </c>
      <c r="W13" s="10">
        <v>3003</v>
      </c>
      <c r="X13" s="10">
        <v>4993</v>
      </c>
      <c r="Y13" s="80">
        <f t="shared" si="7"/>
        <v>1990</v>
      </c>
      <c r="Z13" s="10">
        <v>103</v>
      </c>
      <c r="AA13" s="10">
        <v>73</v>
      </c>
      <c r="AB13" s="80">
        <f t="shared" si="8"/>
        <v>-30</v>
      </c>
      <c r="AC13" s="10">
        <v>783</v>
      </c>
      <c r="AD13" s="10">
        <v>687</v>
      </c>
      <c r="AE13" s="80">
        <f t="shared" si="9"/>
        <v>-96</v>
      </c>
      <c r="AF13" s="10">
        <v>149</v>
      </c>
      <c r="AG13" s="10">
        <v>167</v>
      </c>
      <c r="AH13" s="80">
        <f t="shared" si="10"/>
        <v>18</v>
      </c>
    </row>
    <row r="14" spans="1:34" s="64" customFormat="1" ht="14.5" customHeight="1" thickBot="1">
      <c r="A14" s="71" t="s">
        <v>84</v>
      </c>
      <c r="B14" s="12">
        <v>15304</v>
      </c>
      <c r="C14" s="12">
        <v>18505</v>
      </c>
      <c r="D14" s="79">
        <f t="shared" si="0"/>
        <v>3201</v>
      </c>
      <c r="E14" s="12">
        <v>1758</v>
      </c>
      <c r="F14" s="12">
        <v>2127</v>
      </c>
      <c r="G14" s="79">
        <f t="shared" si="1"/>
        <v>369</v>
      </c>
      <c r="H14" s="12">
        <v>3987</v>
      </c>
      <c r="I14" s="12">
        <v>5413</v>
      </c>
      <c r="J14" s="79">
        <f t="shared" si="2"/>
        <v>1426</v>
      </c>
      <c r="K14" s="12">
        <v>5612</v>
      </c>
      <c r="L14" s="12">
        <v>6534</v>
      </c>
      <c r="M14" s="79">
        <f t="shared" si="3"/>
        <v>922</v>
      </c>
      <c r="N14" s="12">
        <v>0</v>
      </c>
      <c r="O14" s="12">
        <v>0</v>
      </c>
      <c r="P14" s="79">
        <f t="shared" si="4"/>
        <v>0</v>
      </c>
      <c r="Q14" s="12">
        <v>6197</v>
      </c>
      <c r="R14" s="12">
        <v>8141</v>
      </c>
      <c r="S14" s="79">
        <f t="shared" si="5"/>
        <v>1944</v>
      </c>
      <c r="T14" s="12">
        <v>1657</v>
      </c>
      <c r="U14" s="12">
        <v>2094</v>
      </c>
      <c r="V14" s="79">
        <f t="shared" si="6"/>
        <v>437</v>
      </c>
      <c r="W14" s="12">
        <v>4540</v>
      </c>
      <c r="X14" s="12">
        <v>6047</v>
      </c>
      <c r="Y14" s="79">
        <f t="shared" si="7"/>
        <v>1507</v>
      </c>
      <c r="Z14" s="12">
        <v>234</v>
      </c>
      <c r="AA14" s="12">
        <v>210</v>
      </c>
      <c r="AB14" s="79">
        <f t="shared" si="8"/>
        <v>-24</v>
      </c>
      <c r="AC14" s="12">
        <v>1236</v>
      </c>
      <c r="AD14" s="12">
        <v>1245</v>
      </c>
      <c r="AE14" s="79">
        <f t="shared" si="9"/>
        <v>9</v>
      </c>
      <c r="AF14" s="12">
        <v>266</v>
      </c>
      <c r="AG14" s="12">
        <v>247</v>
      </c>
      <c r="AH14" s="79">
        <f t="shared" si="10"/>
        <v>-19</v>
      </c>
    </row>
    <row r="15" spans="1:34" s="64" customFormat="1" ht="14.5" customHeight="1" thickBot="1">
      <c r="A15" s="70" t="s">
        <v>85</v>
      </c>
      <c r="B15" s="10">
        <v>13593</v>
      </c>
      <c r="C15" s="10">
        <v>15743</v>
      </c>
      <c r="D15" s="80">
        <f t="shared" si="0"/>
        <v>2150</v>
      </c>
      <c r="E15" s="10">
        <v>702</v>
      </c>
      <c r="F15" s="10">
        <v>824</v>
      </c>
      <c r="G15" s="80">
        <f t="shared" si="1"/>
        <v>122</v>
      </c>
      <c r="H15" s="10">
        <v>1433</v>
      </c>
      <c r="I15" s="10">
        <v>1771</v>
      </c>
      <c r="J15" s="80">
        <f t="shared" si="2"/>
        <v>338</v>
      </c>
      <c r="K15" s="10">
        <v>5755</v>
      </c>
      <c r="L15" s="10">
        <v>7041</v>
      </c>
      <c r="M15" s="80">
        <f t="shared" si="3"/>
        <v>1286</v>
      </c>
      <c r="N15" s="10">
        <v>3004</v>
      </c>
      <c r="O15" s="10">
        <v>3362</v>
      </c>
      <c r="P15" s="80">
        <f t="shared" si="4"/>
        <v>358</v>
      </c>
      <c r="Q15" s="10">
        <v>5016</v>
      </c>
      <c r="R15" s="10">
        <v>5879</v>
      </c>
      <c r="S15" s="80">
        <f t="shared" si="5"/>
        <v>863</v>
      </c>
      <c r="T15" s="10">
        <v>2015</v>
      </c>
      <c r="U15" s="10">
        <v>2254</v>
      </c>
      <c r="V15" s="80">
        <f t="shared" si="6"/>
        <v>239</v>
      </c>
      <c r="W15" s="10">
        <v>3001</v>
      </c>
      <c r="X15" s="10">
        <v>3625</v>
      </c>
      <c r="Y15" s="80">
        <f t="shared" si="7"/>
        <v>624</v>
      </c>
      <c r="Z15" s="10">
        <v>343</v>
      </c>
      <c r="AA15" s="10">
        <v>266</v>
      </c>
      <c r="AB15" s="80">
        <f t="shared" si="8"/>
        <v>-77</v>
      </c>
      <c r="AC15" s="10">
        <v>1546</v>
      </c>
      <c r="AD15" s="10">
        <v>1496</v>
      </c>
      <c r="AE15" s="80">
        <f t="shared" si="9"/>
        <v>-50</v>
      </c>
      <c r="AF15" s="10">
        <v>230</v>
      </c>
      <c r="AG15" s="10">
        <v>236</v>
      </c>
      <c r="AH15" s="80">
        <f t="shared" si="10"/>
        <v>6</v>
      </c>
    </row>
    <row r="16" spans="1:34" s="64" customFormat="1" ht="14.5" customHeight="1" thickBot="1">
      <c r="A16" s="71" t="s">
        <v>86</v>
      </c>
      <c r="B16" s="12">
        <v>16133</v>
      </c>
      <c r="C16" s="12">
        <v>17093</v>
      </c>
      <c r="D16" s="79">
        <f t="shared" si="0"/>
        <v>960</v>
      </c>
      <c r="E16" s="12">
        <v>458</v>
      </c>
      <c r="F16" s="12">
        <v>470</v>
      </c>
      <c r="G16" s="79">
        <f t="shared" si="1"/>
        <v>12</v>
      </c>
      <c r="H16" s="12">
        <v>845</v>
      </c>
      <c r="I16" s="12">
        <v>883</v>
      </c>
      <c r="J16" s="79">
        <f t="shared" si="2"/>
        <v>38</v>
      </c>
      <c r="K16" s="12">
        <v>6978</v>
      </c>
      <c r="L16" s="12">
        <v>7712</v>
      </c>
      <c r="M16" s="79">
        <f t="shared" si="3"/>
        <v>734</v>
      </c>
      <c r="N16" s="12">
        <v>4544</v>
      </c>
      <c r="O16" s="12">
        <v>4714</v>
      </c>
      <c r="P16" s="79">
        <f t="shared" si="4"/>
        <v>170</v>
      </c>
      <c r="Q16" s="12">
        <v>5982</v>
      </c>
      <c r="R16" s="12">
        <v>6216</v>
      </c>
      <c r="S16" s="79">
        <f t="shared" si="5"/>
        <v>234</v>
      </c>
      <c r="T16" s="12">
        <v>2904</v>
      </c>
      <c r="U16" s="12">
        <v>3029</v>
      </c>
      <c r="V16" s="79">
        <f t="shared" si="6"/>
        <v>125</v>
      </c>
      <c r="W16" s="12">
        <v>3078</v>
      </c>
      <c r="X16" s="12">
        <v>3187</v>
      </c>
      <c r="Y16" s="79">
        <f t="shared" si="7"/>
        <v>109</v>
      </c>
      <c r="Z16" s="12">
        <v>582</v>
      </c>
      <c r="AA16" s="12">
        <v>356</v>
      </c>
      <c r="AB16" s="79">
        <f t="shared" si="8"/>
        <v>-226</v>
      </c>
      <c r="AC16" s="12">
        <v>1915</v>
      </c>
      <c r="AD16" s="12">
        <v>2070</v>
      </c>
      <c r="AE16" s="79">
        <f t="shared" si="9"/>
        <v>155</v>
      </c>
      <c r="AF16" s="12">
        <v>217</v>
      </c>
      <c r="AG16" s="12">
        <v>266</v>
      </c>
      <c r="AH16" s="79">
        <f t="shared" si="10"/>
        <v>49</v>
      </c>
    </row>
    <row r="17" spans="1:34" s="64" customFormat="1" ht="14.5" customHeight="1" thickBot="1">
      <c r="A17" s="70" t="s">
        <v>87</v>
      </c>
      <c r="B17" s="10">
        <v>23026</v>
      </c>
      <c r="C17" s="10">
        <v>24735</v>
      </c>
      <c r="D17" s="80">
        <f t="shared" si="0"/>
        <v>1709</v>
      </c>
      <c r="E17" s="10">
        <v>217</v>
      </c>
      <c r="F17" s="10">
        <v>200</v>
      </c>
      <c r="G17" s="80">
        <f t="shared" si="1"/>
        <v>-17</v>
      </c>
      <c r="H17" s="10">
        <v>417</v>
      </c>
      <c r="I17" s="10">
        <v>424</v>
      </c>
      <c r="J17" s="80">
        <f t="shared" si="2"/>
        <v>7</v>
      </c>
      <c r="K17" s="10">
        <v>9528</v>
      </c>
      <c r="L17" s="10">
        <v>10646</v>
      </c>
      <c r="M17" s="80">
        <f t="shared" si="3"/>
        <v>1118</v>
      </c>
      <c r="N17" s="10">
        <v>7968</v>
      </c>
      <c r="O17" s="10">
        <v>8537</v>
      </c>
      <c r="P17" s="80">
        <f t="shared" si="4"/>
        <v>569</v>
      </c>
      <c r="Q17" s="10">
        <v>9233</v>
      </c>
      <c r="R17" s="10">
        <v>10047</v>
      </c>
      <c r="S17" s="80">
        <f t="shared" si="5"/>
        <v>814</v>
      </c>
      <c r="T17" s="10">
        <v>4950</v>
      </c>
      <c r="U17" s="10">
        <v>4666</v>
      </c>
      <c r="V17" s="80">
        <f t="shared" si="6"/>
        <v>-284</v>
      </c>
      <c r="W17" s="10">
        <v>4283</v>
      </c>
      <c r="X17" s="10">
        <v>5381</v>
      </c>
      <c r="Y17" s="80">
        <f t="shared" si="7"/>
        <v>1098</v>
      </c>
      <c r="Z17" s="10">
        <v>964</v>
      </c>
      <c r="AA17" s="10">
        <v>579</v>
      </c>
      <c r="AB17" s="80">
        <f t="shared" si="8"/>
        <v>-385</v>
      </c>
      <c r="AC17" s="10">
        <v>2812</v>
      </c>
      <c r="AD17" s="10">
        <v>2948</v>
      </c>
      <c r="AE17" s="80">
        <f t="shared" si="9"/>
        <v>136</v>
      </c>
      <c r="AF17" s="10">
        <v>270</v>
      </c>
      <c r="AG17" s="10">
        <v>308</v>
      </c>
      <c r="AH17" s="80">
        <f t="shared" si="10"/>
        <v>38</v>
      </c>
    </row>
    <row r="18" spans="1:34" s="64" customFormat="1" ht="14.5" customHeight="1" thickBot="1">
      <c r="A18" s="71" t="s">
        <v>88</v>
      </c>
      <c r="B18" s="12">
        <v>17740</v>
      </c>
      <c r="C18" s="12">
        <v>17721</v>
      </c>
      <c r="D18" s="79">
        <f t="shared" si="0"/>
        <v>-19</v>
      </c>
      <c r="E18" s="12">
        <v>93</v>
      </c>
      <c r="F18" s="12">
        <v>79</v>
      </c>
      <c r="G18" s="79">
        <f t="shared" si="1"/>
        <v>-14</v>
      </c>
      <c r="H18" s="12">
        <v>188</v>
      </c>
      <c r="I18" s="12">
        <v>163</v>
      </c>
      <c r="J18" s="79">
        <f t="shared" si="2"/>
        <v>-25</v>
      </c>
      <c r="K18" s="12">
        <v>9072</v>
      </c>
      <c r="L18" s="12">
        <v>8832</v>
      </c>
      <c r="M18" s="79">
        <f t="shared" si="3"/>
        <v>-240</v>
      </c>
      <c r="N18" s="12">
        <v>5131</v>
      </c>
      <c r="O18" s="12">
        <v>5482</v>
      </c>
      <c r="P18" s="79">
        <f t="shared" si="4"/>
        <v>351</v>
      </c>
      <c r="Q18" s="12">
        <v>5812</v>
      </c>
      <c r="R18" s="12">
        <v>6283</v>
      </c>
      <c r="S18" s="79">
        <f t="shared" si="5"/>
        <v>471</v>
      </c>
      <c r="T18" s="12">
        <v>3934</v>
      </c>
      <c r="U18" s="12">
        <v>3517</v>
      </c>
      <c r="V18" s="79">
        <f t="shared" si="6"/>
        <v>-417</v>
      </c>
      <c r="W18" s="12">
        <v>1878</v>
      </c>
      <c r="X18" s="12">
        <v>2766</v>
      </c>
      <c r="Y18" s="79">
        <f t="shared" si="7"/>
        <v>888</v>
      </c>
      <c r="Z18" s="12">
        <v>674</v>
      </c>
      <c r="AA18" s="12">
        <v>359</v>
      </c>
      <c r="AB18" s="79">
        <f t="shared" si="8"/>
        <v>-315</v>
      </c>
      <c r="AC18" s="12">
        <v>1910</v>
      </c>
      <c r="AD18" s="12">
        <v>1962</v>
      </c>
      <c r="AE18" s="79">
        <f t="shared" si="9"/>
        <v>52</v>
      </c>
      <c r="AF18" s="12">
        <v>177</v>
      </c>
      <c r="AG18" s="12">
        <v>205</v>
      </c>
      <c r="AH18" s="79">
        <f t="shared" si="10"/>
        <v>28</v>
      </c>
    </row>
    <row r="19" spans="1:34" s="64" customFormat="1" ht="14.5" customHeight="1" thickBot="1">
      <c r="A19" s="70" t="s">
        <v>89</v>
      </c>
      <c r="B19" s="10">
        <v>23454</v>
      </c>
      <c r="C19" s="10">
        <v>19940</v>
      </c>
      <c r="D19" s="80">
        <f t="shared" si="0"/>
        <v>-3514</v>
      </c>
      <c r="E19" s="10">
        <v>44</v>
      </c>
      <c r="F19" s="10">
        <v>55</v>
      </c>
      <c r="G19" s="80">
        <f t="shared" si="1"/>
        <v>11</v>
      </c>
      <c r="H19" s="10">
        <v>89</v>
      </c>
      <c r="I19" s="10">
        <v>129</v>
      </c>
      <c r="J19" s="80">
        <f t="shared" si="2"/>
        <v>40</v>
      </c>
      <c r="K19" s="10">
        <v>15295</v>
      </c>
      <c r="L19" s="10">
        <v>12945</v>
      </c>
      <c r="M19" s="80">
        <f t="shared" si="3"/>
        <v>-2350</v>
      </c>
      <c r="N19" s="10">
        <v>4967</v>
      </c>
      <c r="O19" s="10">
        <v>4047</v>
      </c>
      <c r="P19" s="80">
        <f t="shared" si="4"/>
        <v>-920</v>
      </c>
      <c r="Q19" s="10">
        <v>5598</v>
      </c>
      <c r="R19" s="10">
        <v>4630</v>
      </c>
      <c r="S19" s="80">
        <f t="shared" si="5"/>
        <v>-968</v>
      </c>
      <c r="T19" s="10">
        <v>4178</v>
      </c>
      <c r="U19" s="10">
        <v>3250</v>
      </c>
      <c r="V19" s="80">
        <f t="shared" si="6"/>
        <v>-928</v>
      </c>
      <c r="W19" s="10">
        <v>1420</v>
      </c>
      <c r="X19" s="10">
        <v>1380</v>
      </c>
      <c r="Y19" s="80">
        <f t="shared" si="7"/>
        <v>-40</v>
      </c>
      <c r="Z19" s="10">
        <v>709</v>
      </c>
      <c r="AA19" s="10">
        <v>360</v>
      </c>
      <c r="AB19" s="80">
        <f t="shared" si="8"/>
        <v>-349</v>
      </c>
      <c r="AC19" s="10">
        <v>1569</v>
      </c>
      <c r="AD19" s="10">
        <v>1665</v>
      </c>
      <c r="AE19" s="80">
        <f t="shared" si="9"/>
        <v>96</v>
      </c>
      <c r="AF19" s="10">
        <v>237</v>
      </c>
      <c r="AG19" s="10">
        <v>282</v>
      </c>
      <c r="AH19" s="80">
        <f t="shared" si="10"/>
        <v>45</v>
      </c>
    </row>
    <row r="20" spans="1:34" s="64" customFormat="1" ht="14.5" customHeight="1" thickBot="1">
      <c r="A20" s="71" t="s">
        <v>63</v>
      </c>
      <c r="B20" s="12">
        <v>14773</v>
      </c>
      <c r="C20" s="12">
        <v>14207</v>
      </c>
      <c r="D20" s="79">
        <f t="shared" si="0"/>
        <v>-566</v>
      </c>
      <c r="E20" s="12">
        <v>70</v>
      </c>
      <c r="F20" s="12">
        <v>81</v>
      </c>
      <c r="G20" s="79">
        <f t="shared" si="1"/>
        <v>11</v>
      </c>
      <c r="H20" s="12">
        <v>143</v>
      </c>
      <c r="I20" s="12">
        <v>172</v>
      </c>
      <c r="J20" s="79">
        <f t="shared" si="2"/>
        <v>29</v>
      </c>
      <c r="K20" s="12">
        <v>4480</v>
      </c>
      <c r="L20" s="12">
        <v>4186</v>
      </c>
      <c r="M20" s="79">
        <f t="shared" si="3"/>
        <v>-294</v>
      </c>
      <c r="N20" s="12">
        <v>1807</v>
      </c>
      <c r="O20" s="12">
        <v>1442</v>
      </c>
      <c r="P20" s="79">
        <f t="shared" si="4"/>
        <v>-365</v>
      </c>
      <c r="Q20" s="12">
        <v>2307</v>
      </c>
      <c r="R20" s="12">
        <v>2089</v>
      </c>
      <c r="S20" s="79">
        <f t="shared" si="5"/>
        <v>-218</v>
      </c>
      <c r="T20" s="12">
        <v>1466</v>
      </c>
      <c r="U20" s="12">
        <v>1118</v>
      </c>
      <c r="V20" s="79">
        <f t="shared" si="6"/>
        <v>-348</v>
      </c>
      <c r="W20" s="12">
        <v>841</v>
      </c>
      <c r="X20" s="12">
        <v>971</v>
      </c>
      <c r="Y20" s="79">
        <f t="shared" si="7"/>
        <v>130</v>
      </c>
      <c r="Z20" s="12">
        <v>903</v>
      </c>
      <c r="AA20" s="12">
        <v>473</v>
      </c>
      <c r="AB20" s="79">
        <f t="shared" si="8"/>
        <v>-430</v>
      </c>
      <c r="AC20" s="12">
        <v>2203</v>
      </c>
      <c r="AD20" s="12">
        <v>2171</v>
      </c>
      <c r="AE20" s="79">
        <f t="shared" si="9"/>
        <v>-32</v>
      </c>
      <c r="AF20" s="12">
        <v>4810</v>
      </c>
      <c r="AG20" s="12">
        <v>5207</v>
      </c>
      <c r="AH20" s="79">
        <f t="shared" si="10"/>
        <v>397</v>
      </c>
    </row>
    <row r="21" spans="1:34" s="51" customFormat="1" ht="14.5" customHeight="1" thickBot="1">
      <c r="A21" s="59"/>
      <c r="B21" s="474" t="s">
        <v>132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 t="s">
        <v>132</v>
      </c>
      <c r="O21" s="474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4" t="s">
        <v>132</v>
      </c>
      <c r="AA21" s="474"/>
      <c r="AB21" s="474"/>
      <c r="AC21" s="474"/>
      <c r="AD21" s="474"/>
      <c r="AE21" s="474"/>
      <c r="AF21" s="474"/>
      <c r="AG21" s="474"/>
      <c r="AH21" s="474"/>
    </row>
    <row r="22" spans="1:34" s="64" customFormat="1" ht="14.5" customHeight="1" thickBot="1">
      <c r="A22" s="249" t="s">
        <v>2</v>
      </c>
      <c r="B22" s="13">
        <f>B10*100/B$10</f>
        <v>100</v>
      </c>
      <c r="C22" s="13">
        <f>C10*100/C$10</f>
        <v>100</v>
      </c>
      <c r="D22" s="257" t="s">
        <v>247</v>
      </c>
      <c r="E22" s="13">
        <f>SUM(E23:E32)</f>
        <v>100</v>
      </c>
      <c r="F22" s="13">
        <f>SUM(F23:F32)</f>
        <v>99.999999999999972</v>
      </c>
      <c r="G22" s="257" t="s">
        <v>247</v>
      </c>
      <c r="H22" s="13">
        <f>SUM(H23:H32)</f>
        <v>100</v>
      </c>
      <c r="I22" s="13">
        <f>SUM(I23:I32)</f>
        <v>100</v>
      </c>
      <c r="J22" s="257" t="s">
        <v>247</v>
      </c>
      <c r="K22" s="13">
        <f>SUM(K23:K32)</f>
        <v>100</v>
      </c>
      <c r="L22" s="13">
        <f>SUM(L23:L32)</f>
        <v>99.999999999999986</v>
      </c>
      <c r="M22" s="257" t="s">
        <v>247</v>
      </c>
      <c r="N22" s="13">
        <f>SUM(N23:N32)</f>
        <v>100</v>
      </c>
      <c r="O22" s="13">
        <f>SUM(O23:O32)</f>
        <v>100</v>
      </c>
      <c r="P22" s="257" t="s">
        <v>247</v>
      </c>
      <c r="Q22" s="13">
        <f>SUM(Q23:Q32)</f>
        <v>100</v>
      </c>
      <c r="R22" s="13">
        <f>SUM(R23:R32)</f>
        <v>100</v>
      </c>
      <c r="S22" s="257" t="s">
        <v>247</v>
      </c>
      <c r="T22" s="13">
        <f>SUM(T23:T32)</f>
        <v>100.00000000000001</v>
      </c>
      <c r="U22" s="13">
        <f>SUM(U23:U32)</f>
        <v>100.00000000000001</v>
      </c>
      <c r="V22" s="257" t="s">
        <v>247</v>
      </c>
      <c r="W22" s="13">
        <f>SUM(W23:W32)</f>
        <v>100.00000000000001</v>
      </c>
      <c r="X22" s="13">
        <f>SUM(X23:X32)</f>
        <v>100</v>
      </c>
      <c r="Y22" s="257" t="s">
        <v>247</v>
      </c>
      <c r="Z22" s="13">
        <f>SUM(Z23:Z32)</f>
        <v>100</v>
      </c>
      <c r="AA22" s="13">
        <f>SUM(AA23:AA32)</f>
        <v>100</v>
      </c>
      <c r="AB22" s="257" t="s">
        <v>247</v>
      </c>
      <c r="AC22" s="13">
        <f>SUM(AC23:AC32)</f>
        <v>100</v>
      </c>
      <c r="AD22" s="13">
        <f>SUM(AD23:AD32)</f>
        <v>100</v>
      </c>
      <c r="AE22" s="257" t="s">
        <v>247</v>
      </c>
      <c r="AF22" s="13">
        <f>SUM(AF23:AF32)</f>
        <v>100</v>
      </c>
      <c r="AG22" s="13">
        <f>SUM(AG23:AG32)</f>
        <v>100</v>
      </c>
      <c r="AH22" s="257" t="s">
        <v>247</v>
      </c>
    </row>
    <row r="23" spans="1:34" s="64" customFormat="1" ht="14.5" customHeight="1" thickBot="1">
      <c r="A23" s="70" t="s">
        <v>143</v>
      </c>
      <c r="B23" s="129">
        <f t="shared" ref="B23:C32" si="11">B11*100/B$10</f>
        <v>6.2371814132124523</v>
      </c>
      <c r="C23" s="129">
        <f t="shared" si="11"/>
        <v>8.7137073653849502</v>
      </c>
      <c r="D23" s="251">
        <f t="shared" ref="D23:D32" si="12">C23-B23</f>
        <v>2.4765259521724978</v>
      </c>
      <c r="E23" s="129">
        <f t="shared" ref="E23:F32" si="13">E11*100/E$10</f>
        <v>30.671820847773926</v>
      </c>
      <c r="F23" s="129">
        <f t="shared" si="13"/>
        <v>35.475013728720484</v>
      </c>
      <c r="G23" s="251">
        <f t="shared" ref="G23:G32" si="14">F23-E23</f>
        <v>4.8031928809465576</v>
      </c>
      <c r="H23" s="129">
        <f t="shared" ref="H23:I32" si="15">H11*100/H$10</f>
        <v>24.062745098039215</v>
      </c>
      <c r="I23" s="129">
        <f t="shared" si="15"/>
        <v>27.620722975149278</v>
      </c>
      <c r="J23" s="251">
        <f t="shared" ref="J23:J32" si="16">I23-H23</f>
        <v>3.5579778771100621</v>
      </c>
      <c r="K23" s="129">
        <f t="shared" ref="K23:L32" si="17">K11*100/K$10</f>
        <v>3.3526715599858972</v>
      </c>
      <c r="L23" s="129">
        <f t="shared" si="17"/>
        <v>3.5713737352024442</v>
      </c>
      <c r="M23" s="251">
        <f t="shared" ref="M23:M32" si="18">L23-K23</f>
        <v>0.218702175216547</v>
      </c>
      <c r="N23" s="129">
        <f t="shared" ref="N23:O32" si="19">N11*100/N$10</f>
        <v>0</v>
      </c>
      <c r="O23" s="129">
        <f t="shared" si="19"/>
        <v>0</v>
      </c>
      <c r="P23" s="251">
        <f t="shared" ref="P23:P32" si="20">O23-N23</f>
        <v>0</v>
      </c>
      <c r="Q23" s="129">
        <f t="shared" ref="Q23:R32" si="21">Q11*100/Q$10</f>
        <v>4.0024380333197884</v>
      </c>
      <c r="R23" s="129">
        <f t="shared" si="21"/>
        <v>5.787715240298124</v>
      </c>
      <c r="S23" s="251">
        <f t="shared" ref="S23:S32" si="22">R23-Q23</f>
        <v>1.7852772069783356</v>
      </c>
      <c r="T23" s="129">
        <f t="shared" ref="T23:U32" si="23">T11*100/T$10</f>
        <v>1.9766674003962139</v>
      </c>
      <c r="U23" s="129">
        <f t="shared" si="23"/>
        <v>2.9005774088776617</v>
      </c>
      <c r="V23" s="251">
        <f t="shared" ref="V23:V32" si="24">U23-T23</f>
        <v>0.92391000848144778</v>
      </c>
      <c r="W23" s="129">
        <f t="shared" ref="W23:X32" si="25">W11*100/W$10</f>
        <v>5.7385398981324283</v>
      </c>
      <c r="X23" s="129">
        <f t="shared" si="25"/>
        <v>7.5558747962538328</v>
      </c>
      <c r="Y23" s="251">
        <f t="shared" ref="Y23:Y32" si="26">X23-W23</f>
        <v>1.8173348981214046</v>
      </c>
      <c r="Z23" s="129">
        <f t="shared" ref="Z23:AA32" si="27">Z11*100/Z$10</f>
        <v>1.3784191255653673</v>
      </c>
      <c r="AA23" s="129">
        <f t="shared" si="27"/>
        <v>2.681444404719342</v>
      </c>
      <c r="AB23" s="251">
        <f t="shared" ref="AB23:AB32" si="28">AA23-Z23</f>
        <v>1.3030252791539747</v>
      </c>
      <c r="AC23" s="129">
        <f t="shared" ref="AC23:AD32" si="29">AC11*100/AC$10</f>
        <v>4.9356923679571718</v>
      </c>
      <c r="AD23" s="129">
        <f t="shared" si="29"/>
        <v>4.8837059467817792</v>
      </c>
      <c r="AE23" s="251">
        <f t="shared" ref="AE23:AE32" si="30">AD23-AC23</f>
        <v>-5.198642117539265E-2</v>
      </c>
      <c r="AF23" s="129">
        <f t="shared" ref="AF23:AG32" si="31">AF11*100/AF$10</f>
        <v>0.99923136049192929</v>
      </c>
      <c r="AG23" s="129">
        <f t="shared" si="31"/>
        <v>1.5094339622641511</v>
      </c>
      <c r="AH23" s="251">
        <f t="shared" ref="AH23:AH32" si="32">AG23-AF23</f>
        <v>0.51020260177222176</v>
      </c>
    </row>
    <row r="24" spans="1:34" s="64" customFormat="1" ht="14.5" customHeight="1" thickBot="1">
      <c r="A24" s="71" t="s">
        <v>82</v>
      </c>
      <c r="B24" s="130">
        <f t="shared" si="11"/>
        <v>6.3567126938300955</v>
      </c>
      <c r="C24" s="130">
        <f t="shared" si="11"/>
        <v>8.9575405857789061</v>
      </c>
      <c r="D24" s="252">
        <f t="shared" si="12"/>
        <v>2.6008278919488106</v>
      </c>
      <c r="E24" s="130">
        <f t="shared" si="13"/>
        <v>28.092508664356171</v>
      </c>
      <c r="F24" s="130">
        <f t="shared" si="13"/>
        <v>30.748109660794999</v>
      </c>
      <c r="G24" s="252">
        <f t="shared" si="14"/>
        <v>2.6556009964388281</v>
      </c>
      <c r="H24" s="130">
        <f t="shared" si="15"/>
        <v>27.333333333333332</v>
      </c>
      <c r="I24" s="130">
        <f t="shared" si="15"/>
        <v>29.627610812417927</v>
      </c>
      <c r="J24" s="252">
        <f t="shared" si="16"/>
        <v>2.2942774790845952</v>
      </c>
      <c r="K24" s="130">
        <f t="shared" si="17"/>
        <v>2.2548799641014137</v>
      </c>
      <c r="L24" s="130">
        <f t="shared" si="17"/>
        <v>2.8052019837553162</v>
      </c>
      <c r="M24" s="252">
        <f t="shared" si="18"/>
        <v>0.55032201965390248</v>
      </c>
      <c r="N24" s="130">
        <f t="shared" si="19"/>
        <v>0</v>
      </c>
      <c r="O24" s="130">
        <f t="shared" si="19"/>
        <v>0</v>
      </c>
      <c r="P24" s="252">
        <f t="shared" si="20"/>
        <v>0</v>
      </c>
      <c r="Q24" s="130">
        <f t="shared" si="21"/>
        <v>6.8488419341730999</v>
      </c>
      <c r="R24" s="130">
        <f t="shared" si="21"/>
        <v>9.7061595134070071</v>
      </c>
      <c r="S24" s="252">
        <f t="shared" si="22"/>
        <v>2.8573175792339072</v>
      </c>
      <c r="T24" s="130">
        <f t="shared" si="23"/>
        <v>1.8974246092890161</v>
      </c>
      <c r="U24" s="130">
        <f t="shared" si="23"/>
        <v>2.4945867917719236</v>
      </c>
      <c r="V24" s="252">
        <f t="shared" si="24"/>
        <v>0.59716218248290742</v>
      </c>
      <c r="W24" s="130">
        <f t="shared" si="25"/>
        <v>11.092246745897</v>
      </c>
      <c r="X24" s="130">
        <f t="shared" si="25"/>
        <v>14.122717352266763</v>
      </c>
      <c r="Y24" s="252">
        <f t="shared" si="26"/>
        <v>3.0304706063697626</v>
      </c>
      <c r="Z24" s="130">
        <f t="shared" si="27"/>
        <v>1.4430325220762439</v>
      </c>
      <c r="AA24" s="130">
        <f t="shared" si="27"/>
        <v>1.6446192348945299</v>
      </c>
      <c r="AB24" s="252">
        <f t="shared" si="28"/>
        <v>0.201586712818286</v>
      </c>
      <c r="AC24" s="130">
        <f t="shared" si="29"/>
        <v>3.8323431481360579</v>
      </c>
      <c r="AD24" s="130">
        <f t="shared" si="29"/>
        <v>3.3438567102635139</v>
      </c>
      <c r="AE24" s="252">
        <f t="shared" si="30"/>
        <v>-0.48848643787254398</v>
      </c>
      <c r="AF24" s="130">
        <f t="shared" si="31"/>
        <v>1.2913143735588009</v>
      </c>
      <c r="AG24" s="130">
        <f t="shared" si="31"/>
        <v>1.8029350104821802</v>
      </c>
      <c r="AH24" s="252">
        <f t="shared" si="32"/>
        <v>0.51162063692337933</v>
      </c>
    </row>
    <row r="25" spans="1:34" s="64" customFormat="1" ht="14.5" customHeight="1" thickBot="1">
      <c r="A25" s="70" t="s">
        <v>83</v>
      </c>
      <c r="B25" s="131">
        <f t="shared" si="11"/>
        <v>6.397209630432795</v>
      </c>
      <c r="C25" s="131">
        <f t="shared" si="11"/>
        <v>8.2266201008925108</v>
      </c>
      <c r="D25" s="251">
        <f t="shared" si="12"/>
        <v>1.8294104704597158</v>
      </c>
      <c r="E25" s="131">
        <f t="shared" si="13"/>
        <v>18.961610237270062</v>
      </c>
      <c r="F25" s="131">
        <f t="shared" si="13"/>
        <v>17.57276221856123</v>
      </c>
      <c r="G25" s="251">
        <f t="shared" si="14"/>
        <v>-1.3888480187088312</v>
      </c>
      <c r="H25" s="131">
        <f t="shared" si="15"/>
        <v>20.752941176470589</v>
      </c>
      <c r="I25" s="131">
        <f t="shared" si="15"/>
        <v>20.564406233740492</v>
      </c>
      <c r="J25" s="251">
        <f t="shared" si="16"/>
        <v>-0.1885349427300973</v>
      </c>
      <c r="K25" s="131">
        <f t="shared" si="17"/>
        <v>3.4920991057405688</v>
      </c>
      <c r="L25" s="131">
        <f t="shared" si="17"/>
        <v>4.7290761411967015</v>
      </c>
      <c r="M25" s="251">
        <f t="shared" si="18"/>
        <v>1.2369770354561327</v>
      </c>
      <c r="N25" s="131">
        <f t="shared" si="19"/>
        <v>0</v>
      </c>
      <c r="O25" s="131">
        <f t="shared" si="19"/>
        <v>0</v>
      </c>
      <c r="P25" s="251">
        <f t="shared" si="20"/>
        <v>0</v>
      </c>
      <c r="Q25" s="131">
        <f t="shared" si="21"/>
        <v>7.586347013409183</v>
      </c>
      <c r="R25" s="131">
        <f t="shared" si="21"/>
        <v>10.343527799194723</v>
      </c>
      <c r="S25" s="251">
        <f t="shared" si="22"/>
        <v>2.7571807857855397</v>
      </c>
      <c r="T25" s="131">
        <f t="shared" si="23"/>
        <v>3.2181377944089808</v>
      </c>
      <c r="U25" s="131">
        <f t="shared" si="23"/>
        <v>4.7094911584265606</v>
      </c>
      <c r="V25" s="251">
        <f t="shared" si="24"/>
        <v>1.4913533640175798</v>
      </c>
      <c r="W25" s="131">
        <f t="shared" si="25"/>
        <v>11.329937747594794</v>
      </c>
      <c r="X25" s="131">
        <f t="shared" si="25"/>
        <v>13.793960825482776</v>
      </c>
      <c r="Y25" s="251">
        <f t="shared" si="26"/>
        <v>2.4640230778879815</v>
      </c>
      <c r="Z25" s="131">
        <f t="shared" si="27"/>
        <v>2.218393280206763</v>
      </c>
      <c r="AA25" s="131">
        <f t="shared" si="27"/>
        <v>2.609939220593493</v>
      </c>
      <c r="AB25" s="251">
        <f t="shared" si="28"/>
        <v>0.39154594038673007</v>
      </c>
      <c r="AC25" s="131">
        <f t="shared" si="29"/>
        <v>5.1119670953842133</v>
      </c>
      <c r="AD25" s="131">
        <f t="shared" si="29"/>
        <v>4.4262611945106629</v>
      </c>
      <c r="AE25" s="251">
        <f t="shared" si="30"/>
        <v>-0.68570590087355043</v>
      </c>
      <c r="AF25" s="131">
        <f t="shared" si="31"/>
        <v>2.2905457340507303</v>
      </c>
      <c r="AG25" s="131">
        <f t="shared" si="31"/>
        <v>2.3340321453529</v>
      </c>
      <c r="AH25" s="251">
        <f t="shared" si="32"/>
        <v>4.3486411302169792E-2</v>
      </c>
    </row>
    <row r="26" spans="1:34" s="64" customFormat="1" ht="14.5" customHeight="1" thickBot="1">
      <c r="A26" s="71" t="s">
        <v>84</v>
      </c>
      <c r="B26" s="130">
        <f t="shared" si="11"/>
        <v>9.9962115768984567</v>
      </c>
      <c r="C26" s="130">
        <f t="shared" si="11"/>
        <v>10.717657347720072</v>
      </c>
      <c r="D26" s="252">
        <f t="shared" si="12"/>
        <v>0.72144577082161554</v>
      </c>
      <c r="E26" s="130">
        <f t="shared" si="13"/>
        <v>11.716875499866703</v>
      </c>
      <c r="F26" s="130">
        <f t="shared" si="13"/>
        <v>8.9849195285768602</v>
      </c>
      <c r="G26" s="252">
        <f t="shared" si="14"/>
        <v>-2.7319559712898425</v>
      </c>
      <c r="H26" s="130">
        <f t="shared" si="15"/>
        <v>15.635294117647058</v>
      </c>
      <c r="I26" s="130">
        <f t="shared" si="15"/>
        <v>13.411461559426179</v>
      </c>
      <c r="J26" s="252">
        <f t="shared" si="16"/>
        <v>-2.2238325582208791</v>
      </c>
      <c r="K26" s="130">
        <f t="shared" si="17"/>
        <v>8.9938780089105421</v>
      </c>
      <c r="L26" s="130">
        <f t="shared" si="17"/>
        <v>10.032397242395861</v>
      </c>
      <c r="M26" s="252">
        <f t="shared" si="18"/>
        <v>1.038519233485319</v>
      </c>
      <c r="N26" s="130">
        <f t="shared" si="19"/>
        <v>0</v>
      </c>
      <c r="O26" s="130">
        <f t="shared" si="19"/>
        <v>0</v>
      </c>
      <c r="P26" s="252">
        <f t="shared" si="20"/>
        <v>0</v>
      </c>
      <c r="Q26" s="130">
        <f t="shared" si="21"/>
        <v>12.590410402275499</v>
      </c>
      <c r="R26" s="130">
        <f t="shared" si="21"/>
        <v>13.948427996230617</v>
      </c>
      <c r="S26" s="252">
        <f t="shared" si="22"/>
        <v>1.3580175939551182</v>
      </c>
      <c r="T26" s="130">
        <f t="shared" si="23"/>
        <v>7.294739159145939</v>
      </c>
      <c r="U26" s="130">
        <f t="shared" si="23"/>
        <v>9.4460483579935044</v>
      </c>
      <c r="V26" s="252">
        <f t="shared" si="24"/>
        <v>2.1513091988475654</v>
      </c>
      <c r="W26" s="130">
        <f t="shared" si="25"/>
        <v>17.128843614412375</v>
      </c>
      <c r="X26" s="130">
        <f t="shared" si="25"/>
        <v>16.705804348426664</v>
      </c>
      <c r="Y26" s="252">
        <f t="shared" si="26"/>
        <v>-0.42303926598571095</v>
      </c>
      <c r="Z26" s="130">
        <f t="shared" si="27"/>
        <v>5.0398449278483737</v>
      </c>
      <c r="AA26" s="130">
        <f t="shared" si="27"/>
        <v>7.5080443332141584</v>
      </c>
      <c r="AB26" s="252">
        <f t="shared" si="28"/>
        <v>2.4681994053657847</v>
      </c>
      <c r="AC26" s="130">
        <f t="shared" si="29"/>
        <v>8.0694652999934711</v>
      </c>
      <c r="AD26" s="130">
        <f t="shared" si="29"/>
        <v>8.0213903743315509</v>
      </c>
      <c r="AE26" s="252">
        <f t="shared" si="30"/>
        <v>-4.8074925661920176E-2</v>
      </c>
      <c r="AF26" s="130">
        <f t="shared" si="31"/>
        <v>4.089162182936203</v>
      </c>
      <c r="AG26" s="130">
        <f t="shared" si="31"/>
        <v>3.4521313766596786</v>
      </c>
      <c r="AH26" s="252">
        <f t="shared" si="32"/>
        <v>-0.63703080627652442</v>
      </c>
    </row>
    <row r="27" spans="1:34" s="64" customFormat="1" ht="14.5" customHeight="1" thickBot="1">
      <c r="A27" s="70" t="s">
        <v>85</v>
      </c>
      <c r="B27" s="131">
        <f t="shared" si="11"/>
        <v>8.8786267619433303</v>
      </c>
      <c r="C27" s="131">
        <f t="shared" si="11"/>
        <v>9.1179724196248095</v>
      </c>
      <c r="D27" s="251">
        <f t="shared" si="12"/>
        <v>0.2393456576814792</v>
      </c>
      <c r="E27" s="131">
        <f t="shared" si="13"/>
        <v>4.6787523327112766</v>
      </c>
      <c r="F27" s="131">
        <f t="shared" si="13"/>
        <v>3.4807586702150131</v>
      </c>
      <c r="G27" s="251">
        <f t="shared" si="14"/>
        <v>-1.1979936624962635</v>
      </c>
      <c r="H27" s="131">
        <f t="shared" si="15"/>
        <v>5.6196078431372545</v>
      </c>
      <c r="I27" s="131">
        <f t="shared" si="15"/>
        <v>4.387899209633062</v>
      </c>
      <c r="J27" s="251">
        <f t="shared" si="16"/>
        <v>-1.2317086335041925</v>
      </c>
      <c r="K27" s="131">
        <f t="shared" si="17"/>
        <v>9.2230520208981055</v>
      </c>
      <c r="L27" s="131">
        <f t="shared" si="17"/>
        <v>10.810852308495447</v>
      </c>
      <c r="M27" s="251">
        <f t="shared" si="18"/>
        <v>1.5878002875973412</v>
      </c>
      <c r="N27" s="131">
        <f t="shared" si="19"/>
        <v>10.955107399438386</v>
      </c>
      <c r="O27" s="131">
        <f t="shared" si="19"/>
        <v>12.18822505800464</v>
      </c>
      <c r="P27" s="251">
        <f t="shared" si="20"/>
        <v>1.233117658566254</v>
      </c>
      <c r="Q27" s="131">
        <f t="shared" si="21"/>
        <v>10.190979276716781</v>
      </c>
      <c r="R27" s="131">
        <f t="shared" si="21"/>
        <v>10.072817613295639</v>
      </c>
      <c r="S27" s="251">
        <f t="shared" si="22"/>
        <v>-0.11816166342114265</v>
      </c>
      <c r="T27" s="131">
        <f t="shared" si="23"/>
        <v>8.8707902267224306</v>
      </c>
      <c r="U27" s="131">
        <f t="shared" si="23"/>
        <v>10.167809455070373</v>
      </c>
      <c r="V27" s="251">
        <f t="shared" si="24"/>
        <v>1.297019228347942</v>
      </c>
      <c r="W27" s="131">
        <f t="shared" si="25"/>
        <v>11.322392001509149</v>
      </c>
      <c r="X27" s="131">
        <f t="shared" si="25"/>
        <v>10.014642097411388</v>
      </c>
      <c r="Y27" s="251">
        <f t="shared" si="26"/>
        <v>-1.3077499040977614</v>
      </c>
      <c r="Z27" s="131">
        <f t="shared" si="27"/>
        <v>7.3874650010768903</v>
      </c>
      <c r="AA27" s="131">
        <f t="shared" si="27"/>
        <v>9.5101894887379341</v>
      </c>
      <c r="AB27" s="251">
        <f t="shared" si="28"/>
        <v>2.1227244876610438</v>
      </c>
      <c r="AC27" s="131">
        <f t="shared" si="29"/>
        <v>10.093360318600249</v>
      </c>
      <c r="AD27" s="131">
        <f t="shared" si="29"/>
        <v>9.6385542168674707</v>
      </c>
      <c r="AE27" s="251">
        <f t="shared" si="30"/>
        <v>-0.45480610173277825</v>
      </c>
      <c r="AF27" s="131">
        <f t="shared" si="31"/>
        <v>3.5357417371252882</v>
      </c>
      <c r="AG27" s="131">
        <f t="shared" si="31"/>
        <v>3.2983927323549964</v>
      </c>
      <c r="AH27" s="251">
        <f t="shared" si="32"/>
        <v>-0.23734900477029175</v>
      </c>
    </row>
    <row r="28" spans="1:34" s="64" customFormat="1" ht="14.5" customHeight="1" thickBot="1">
      <c r="A28" s="71" t="s">
        <v>86</v>
      </c>
      <c r="B28" s="130">
        <f t="shared" si="11"/>
        <v>10.537694809860351</v>
      </c>
      <c r="C28" s="130">
        <f t="shared" si="11"/>
        <v>9.899860418512791</v>
      </c>
      <c r="D28" s="252">
        <f t="shared" si="12"/>
        <v>-0.63783439134756037</v>
      </c>
      <c r="E28" s="130">
        <f t="shared" si="13"/>
        <v>3.0525193281791521</v>
      </c>
      <c r="F28" s="130">
        <f t="shared" si="13"/>
        <v>1.9853841929624467</v>
      </c>
      <c r="G28" s="252">
        <f t="shared" si="14"/>
        <v>-1.0671351352167053</v>
      </c>
      <c r="H28" s="130">
        <f t="shared" si="15"/>
        <v>3.3137254901960786</v>
      </c>
      <c r="I28" s="130">
        <f t="shared" si="15"/>
        <v>2.1877555065533558</v>
      </c>
      <c r="J28" s="252">
        <f t="shared" si="16"/>
        <v>-1.1259699836427228</v>
      </c>
      <c r="K28" s="130">
        <f t="shared" si="17"/>
        <v>11.183050738805731</v>
      </c>
      <c r="L28" s="130">
        <f t="shared" si="17"/>
        <v>11.841115324970444</v>
      </c>
      <c r="M28" s="252">
        <f t="shared" si="18"/>
        <v>0.65806458616471275</v>
      </c>
      <c r="N28" s="130">
        <f t="shared" si="19"/>
        <v>16.571241019656469</v>
      </c>
      <c r="O28" s="130">
        <f t="shared" si="19"/>
        <v>17.08961716937355</v>
      </c>
      <c r="P28" s="252">
        <f t="shared" si="20"/>
        <v>0.51837614971708135</v>
      </c>
      <c r="Q28" s="130">
        <f t="shared" si="21"/>
        <v>12.153596099146688</v>
      </c>
      <c r="R28" s="130">
        <f t="shared" si="21"/>
        <v>10.650218452839887</v>
      </c>
      <c r="S28" s="252">
        <f t="shared" si="22"/>
        <v>-1.5033776463068005</v>
      </c>
      <c r="T28" s="130">
        <f t="shared" si="23"/>
        <v>12.784503631961259</v>
      </c>
      <c r="U28" s="130">
        <f t="shared" si="23"/>
        <v>13.663839769036448</v>
      </c>
      <c r="V28" s="252">
        <f t="shared" si="24"/>
        <v>0.87933613707518887</v>
      </c>
      <c r="W28" s="130">
        <f t="shared" si="25"/>
        <v>11.612903225806452</v>
      </c>
      <c r="X28" s="130">
        <f t="shared" si="25"/>
        <v>8.804597066055198</v>
      </c>
      <c r="Y28" s="252">
        <f t="shared" si="26"/>
        <v>-2.808306159751254</v>
      </c>
      <c r="Z28" s="130">
        <f t="shared" si="27"/>
        <v>12.534998923110058</v>
      </c>
      <c r="AA28" s="130">
        <f t="shared" si="27"/>
        <v>12.727922774401144</v>
      </c>
      <c r="AB28" s="252">
        <f t="shared" si="28"/>
        <v>0.19292385129108602</v>
      </c>
      <c r="AC28" s="130">
        <f t="shared" si="29"/>
        <v>12.502448260103153</v>
      </c>
      <c r="AD28" s="130">
        <f t="shared" si="29"/>
        <v>13.336769538045228</v>
      </c>
      <c r="AE28" s="252">
        <f t="shared" si="30"/>
        <v>0.83432127794207567</v>
      </c>
      <c r="AF28" s="130">
        <f t="shared" si="31"/>
        <v>3.3358954650269026</v>
      </c>
      <c r="AG28" s="130">
        <f t="shared" si="31"/>
        <v>3.7176799440950385</v>
      </c>
      <c r="AH28" s="252">
        <f t="shared" si="32"/>
        <v>0.38178447906813595</v>
      </c>
    </row>
    <row r="29" spans="1:34" s="64" customFormat="1" ht="14.5" customHeight="1" thickBot="1">
      <c r="A29" s="70" t="s">
        <v>87</v>
      </c>
      <c r="B29" s="131">
        <f t="shared" si="11"/>
        <v>15.040039713124926</v>
      </c>
      <c r="C29" s="131">
        <f t="shared" si="11"/>
        <v>14.325925668514239</v>
      </c>
      <c r="D29" s="251">
        <f t="shared" si="12"/>
        <v>-0.71411404461068706</v>
      </c>
      <c r="E29" s="131">
        <f t="shared" si="13"/>
        <v>1.4462809917355373</v>
      </c>
      <c r="F29" s="131">
        <f t="shared" si="13"/>
        <v>0.84484433743082832</v>
      </c>
      <c r="G29" s="251">
        <f t="shared" si="14"/>
        <v>-0.60143665430470894</v>
      </c>
      <c r="H29" s="131">
        <f t="shared" si="15"/>
        <v>1.6352941176470588</v>
      </c>
      <c r="I29" s="131">
        <f t="shared" si="15"/>
        <v>1.0505190654344541</v>
      </c>
      <c r="J29" s="251">
        <f t="shared" si="16"/>
        <v>-0.58477505221260473</v>
      </c>
      <c r="K29" s="131">
        <f t="shared" si="17"/>
        <v>15.26972018333921</v>
      </c>
      <c r="L29" s="131">
        <f t="shared" si="17"/>
        <v>16.346020973759771</v>
      </c>
      <c r="M29" s="251">
        <f t="shared" si="18"/>
        <v>1.0763007904205608</v>
      </c>
      <c r="N29" s="131">
        <f t="shared" si="19"/>
        <v>29.058021224608876</v>
      </c>
      <c r="O29" s="131">
        <f t="shared" si="19"/>
        <v>30.949100928074245</v>
      </c>
      <c r="P29" s="251">
        <f t="shared" si="20"/>
        <v>1.891079703465369</v>
      </c>
      <c r="Q29" s="131">
        <f t="shared" si="21"/>
        <v>18.758634701340917</v>
      </c>
      <c r="R29" s="131">
        <f t="shared" si="21"/>
        <v>17.21408378308918</v>
      </c>
      <c r="S29" s="251">
        <f t="shared" si="22"/>
        <v>-1.544550918251737</v>
      </c>
      <c r="T29" s="131">
        <f t="shared" si="23"/>
        <v>21.791767554479417</v>
      </c>
      <c r="U29" s="131">
        <f t="shared" si="23"/>
        <v>21.048357993504151</v>
      </c>
      <c r="V29" s="251">
        <f t="shared" si="24"/>
        <v>-0.743409560975266</v>
      </c>
      <c r="W29" s="131">
        <f t="shared" si="25"/>
        <v>16.159215242407093</v>
      </c>
      <c r="X29" s="131">
        <f t="shared" si="25"/>
        <v>14.86587286239191</v>
      </c>
      <c r="Y29" s="251">
        <f t="shared" si="26"/>
        <v>-1.2933423800151829</v>
      </c>
      <c r="Z29" s="131">
        <f t="shared" si="27"/>
        <v>20.762438078828342</v>
      </c>
      <c r="AA29" s="131">
        <f t="shared" si="27"/>
        <v>20.700750804433323</v>
      </c>
      <c r="AB29" s="251">
        <f t="shared" si="28"/>
        <v>-6.1687274395019642E-2</v>
      </c>
      <c r="AC29" s="131">
        <f t="shared" si="29"/>
        <v>18.358686426845988</v>
      </c>
      <c r="AD29" s="131">
        <f t="shared" si="29"/>
        <v>18.993621545003542</v>
      </c>
      <c r="AE29" s="251">
        <f t="shared" si="30"/>
        <v>0.63493511815755355</v>
      </c>
      <c r="AF29" s="131">
        <f t="shared" si="31"/>
        <v>4.15065334358186</v>
      </c>
      <c r="AG29" s="131">
        <f t="shared" si="31"/>
        <v>4.3046820405310973</v>
      </c>
      <c r="AH29" s="251">
        <f t="shared" si="32"/>
        <v>0.15402869694923726</v>
      </c>
    </row>
    <row r="30" spans="1:34" s="64" customFormat="1" ht="14.5" customHeight="1" thickBot="1">
      <c r="A30" s="71" t="s">
        <v>88</v>
      </c>
      <c r="B30" s="130">
        <f t="shared" si="11"/>
        <v>11.587349279546434</v>
      </c>
      <c r="C30" s="130">
        <f t="shared" si="11"/>
        <v>10.26358313206957</v>
      </c>
      <c r="D30" s="252">
        <f t="shared" si="12"/>
        <v>-1.3237661474768636</v>
      </c>
      <c r="E30" s="130">
        <f t="shared" si="13"/>
        <v>0.6198347107438017</v>
      </c>
      <c r="F30" s="130">
        <f t="shared" si="13"/>
        <v>0.33371351328517723</v>
      </c>
      <c r="G30" s="252">
        <f t="shared" si="14"/>
        <v>-0.28612119745862447</v>
      </c>
      <c r="H30" s="130">
        <f t="shared" si="15"/>
        <v>0.73725490196078436</v>
      </c>
      <c r="I30" s="130">
        <f t="shared" si="15"/>
        <v>0.40385520675900005</v>
      </c>
      <c r="J30" s="252">
        <f t="shared" si="16"/>
        <v>-0.33339969520178431</v>
      </c>
      <c r="K30" s="130">
        <f t="shared" si="17"/>
        <v>14.538927529728516</v>
      </c>
      <c r="L30" s="130">
        <f t="shared" si="17"/>
        <v>13.560779376314699</v>
      </c>
      <c r="M30" s="252">
        <f t="shared" si="18"/>
        <v>-0.97814815341381767</v>
      </c>
      <c r="N30" s="130">
        <f t="shared" si="19"/>
        <v>18.71193610736297</v>
      </c>
      <c r="O30" s="130">
        <f t="shared" si="19"/>
        <v>19.873839907192576</v>
      </c>
      <c r="P30" s="252">
        <f t="shared" si="20"/>
        <v>1.1619037998296058</v>
      </c>
      <c r="Q30" s="130">
        <f t="shared" si="21"/>
        <v>11.808208045509955</v>
      </c>
      <c r="R30" s="130">
        <f t="shared" si="21"/>
        <v>10.765013278505954</v>
      </c>
      <c r="S30" s="252">
        <f t="shared" si="22"/>
        <v>-1.0431947670040014</v>
      </c>
      <c r="T30" s="130">
        <f t="shared" si="23"/>
        <v>17.318952234206471</v>
      </c>
      <c r="U30" s="130">
        <f t="shared" si="23"/>
        <v>15.865211115120895</v>
      </c>
      <c r="V30" s="252">
        <f t="shared" si="24"/>
        <v>-1.453741119085576</v>
      </c>
      <c r="W30" s="130">
        <f t="shared" si="25"/>
        <v>7.085455574419921</v>
      </c>
      <c r="X30" s="130">
        <f t="shared" si="25"/>
        <v>7.6415172528110062</v>
      </c>
      <c r="Y30" s="252">
        <f t="shared" si="26"/>
        <v>0.55606167839108522</v>
      </c>
      <c r="Z30" s="130">
        <f t="shared" si="27"/>
        <v>14.516476416110274</v>
      </c>
      <c r="AA30" s="130">
        <f t="shared" si="27"/>
        <v>12.835180550589918</v>
      </c>
      <c r="AB30" s="252">
        <f t="shared" si="28"/>
        <v>-1.6812958655203563</v>
      </c>
      <c r="AC30" s="130">
        <f t="shared" si="29"/>
        <v>12.469804792061108</v>
      </c>
      <c r="AD30" s="130">
        <f t="shared" si="29"/>
        <v>12.640938083886347</v>
      </c>
      <c r="AE30" s="252">
        <f t="shared" si="30"/>
        <v>0.17113329182523884</v>
      </c>
      <c r="AF30" s="130">
        <f t="shared" si="31"/>
        <v>2.7209838585703303</v>
      </c>
      <c r="AG30" s="130">
        <f t="shared" si="31"/>
        <v>2.8651292802236199</v>
      </c>
      <c r="AH30" s="252">
        <f t="shared" si="32"/>
        <v>0.14414542165328958</v>
      </c>
    </row>
    <row r="31" spans="1:34" s="64" customFormat="1" ht="14.5" customHeight="1" thickBot="1">
      <c r="A31" s="70" t="s">
        <v>89</v>
      </c>
      <c r="B31" s="131">
        <f t="shared" si="11"/>
        <v>15.319599210962913</v>
      </c>
      <c r="C31" s="131">
        <f t="shared" si="11"/>
        <v>11.548775331723224</v>
      </c>
      <c r="D31" s="251">
        <f t="shared" si="12"/>
        <v>-3.7708238792396891</v>
      </c>
      <c r="E31" s="131">
        <f t="shared" si="13"/>
        <v>0.2932551319648094</v>
      </c>
      <c r="F31" s="131">
        <f t="shared" si="13"/>
        <v>0.2323321927934778</v>
      </c>
      <c r="G31" s="251">
        <f t="shared" si="14"/>
        <v>-6.0922939171331597E-2</v>
      </c>
      <c r="H31" s="131">
        <f t="shared" si="15"/>
        <v>0.34901960784313724</v>
      </c>
      <c r="I31" s="131">
        <f t="shared" si="15"/>
        <v>0.31961547037982213</v>
      </c>
      <c r="J31" s="251">
        <f t="shared" si="16"/>
        <v>-2.9404137463315105E-2</v>
      </c>
      <c r="K31" s="131">
        <f t="shared" si="17"/>
        <v>24.512003589858651</v>
      </c>
      <c r="L31" s="131">
        <f t="shared" si="17"/>
        <v>19.875938522010163</v>
      </c>
      <c r="M31" s="251">
        <f t="shared" si="18"/>
        <v>-4.636065067848488</v>
      </c>
      <c r="N31" s="131">
        <f t="shared" si="19"/>
        <v>18.113854345209877</v>
      </c>
      <c r="O31" s="131">
        <f t="shared" si="19"/>
        <v>14.671548723897912</v>
      </c>
      <c r="P31" s="251">
        <f t="shared" si="20"/>
        <v>-3.4423056213119647</v>
      </c>
      <c r="Q31" s="131">
        <f t="shared" si="21"/>
        <v>11.373425436814303</v>
      </c>
      <c r="R31" s="131">
        <f t="shared" si="21"/>
        <v>7.9328364602073158</v>
      </c>
      <c r="S31" s="251">
        <f t="shared" si="22"/>
        <v>-3.4405889766069873</v>
      </c>
      <c r="T31" s="131">
        <f t="shared" si="23"/>
        <v>18.393132291437375</v>
      </c>
      <c r="U31" s="131">
        <f t="shared" si="23"/>
        <v>14.660772284373872</v>
      </c>
      <c r="V31" s="251">
        <f t="shared" si="24"/>
        <v>-3.7323600070635035</v>
      </c>
      <c r="W31" s="131">
        <f t="shared" si="25"/>
        <v>5.3574797208073948</v>
      </c>
      <c r="X31" s="131">
        <f t="shared" si="25"/>
        <v>3.8124706467386802</v>
      </c>
      <c r="Y31" s="251">
        <f t="shared" si="26"/>
        <v>-1.5450090740687146</v>
      </c>
      <c r="Z31" s="131">
        <f t="shared" si="27"/>
        <v>15.270299375403834</v>
      </c>
      <c r="AA31" s="131">
        <f t="shared" si="27"/>
        <v>12.870933142652841</v>
      </c>
      <c r="AB31" s="251">
        <f t="shared" si="28"/>
        <v>-2.3993662327509924</v>
      </c>
      <c r="AC31" s="131">
        <f t="shared" si="29"/>
        <v>10.243520271593654</v>
      </c>
      <c r="AD31" s="131">
        <f t="shared" si="29"/>
        <v>10.727401584949423</v>
      </c>
      <c r="AE31" s="251">
        <f t="shared" si="30"/>
        <v>0.48388131335576823</v>
      </c>
      <c r="AF31" s="131">
        <f t="shared" si="31"/>
        <v>3.6433512682551883</v>
      </c>
      <c r="AG31" s="131">
        <f t="shared" si="31"/>
        <v>3.941299790356394</v>
      </c>
      <c r="AH31" s="251">
        <f t="shared" si="32"/>
        <v>0.2979485221012057</v>
      </c>
    </row>
    <row r="32" spans="1:34" s="64" customFormat="1" ht="14.5" customHeight="1" thickBot="1">
      <c r="A32" s="71" t="s">
        <v>63</v>
      </c>
      <c r="B32" s="130">
        <f t="shared" si="11"/>
        <v>9.6493749101882447</v>
      </c>
      <c r="C32" s="130">
        <f t="shared" si="11"/>
        <v>8.2283576297789285</v>
      </c>
      <c r="D32" s="252">
        <f t="shared" si="12"/>
        <v>-1.4210172804093162</v>
      </c>
      <c r="E32" s="130">
        <f t="shared" si="13"/>
        <v>0.46654225539856037</v>
      </c>
      <c r="F32" s="130">
        <f t="shared" si="13"/>
        <v>0.34216195665948551</v>
      </c>
      <c r="G32" s="252">
        <f t="shared" si="14"/>
        <v>-0.12438029873907486</v>
      </c>
      <c r="H32" s="130">
        <f t="shared" si="15"/>
        <v>0.5607843137254902</v>
      </c>
      <c r="I32" s="130">
        <f t="shared" si="15"/>
        <v>0.42615396050642945</v>
      </c>
      <c r="J32" s="252">
        <f t="shared" si="16"/>
        <v>-0.13463035321906075</v>
      </c>
      <c r="K32" s="130">
        <f t="shared" si="17"/>
        <v>7.179717298631366</v>
      </c>
      <c r="L32" s="130">
        <f t="shared" si="17"/>
        <v>6.427244391899154</v>
      </c>
      <c r="M32" s="252">
        <f t="shared" si="18"/>
        <v>-0.75247290673221201</v>
      </c>
      <c r="N32" s="130">
        <f t="shared" si="19"/>
        <v>6.5898399037234237</v>
      </c>
      <c r="O32" s="130">
        <f t="shared" si="19"/>
        <v>5.2276682134570764</v>
      </c>
      <c r="P32" s="252">
        <f t="shared" si="20"/>
        <v>-1.3621716902663472</v>
      </c>
      <c r="Q32" s="130">
        <f t="shared" si="21"/>
        <v>4.6871190572937831</v>
      </c>
      <c r="R32" s="130">
        <f t="shared" si="21"/>
        <v>3.5791998629315516</v>
      </c>
      <c r="S32" s="252">
        <f t="shared" si="22"/>
        <v>-1.1079191943622315</v>
      </c>
      <c r="T32" s="130">
        <f t="shared" si="23"/>
        <v>6.4538850979528943</v>
      </c>
      <c r="U32" s="130">
        <f t="shared" si="23"/>
        <v>5.0433056658246125</v>
      </c>
      <c r="V32" s="252">
        <f t="shared" si="24"/>
        <v>-1.4105794321282819</v>
      </c>
      <c r="W32" s="130">
        <f t="shared" si="25"/>
        <v>3.1729862290133939</v>
      </c>
      <c r="X32" s="130">
        <f t="shared" si="25"/>
        <v>2.6825427521617815</v>
      </c>
      <c r="Y32" s="252">
        <f t="shared" si="26"/>
        <v>-0.49044347685161238</v>
      </c>
      <c r="Z32" s="130">
        <f t="shared" si="27"/>
        <v>19.448632349773852</v>
      </c>
      <c r="AA32" s="130">
        <f t="shared" si="27"/>
        <v>16.910976045763316</v>
      </c>
      <c r="AB32" s="252">
        <f t="shared" si="28"/>
        <v>-2.537656304010536</v>
      </c>
      <c r="AC32" s="130">
        <f t="shared" si="29"/>
        <v>14.382712019324932</v>
      </c>
      <c r="AD32" s="130">
        <f t="shared" si="29"/>
        <v>13.987500805360479</v>
      </c>
      <c r="AE32" s="252">
        <f t="shared" si="30"/>
        <v>-0.39521121396445302</v>
      </c>
      <c r="AF32" s="130">
        <f t="shared" si="31"/>
        <v>73.943120676402771</v>
      </c>
      <c r="AG32" s="130">
        <f t="shared" si="31"/>
        <v>72.77428371767995</v>
      </c>
      <c r="AH32" s="252">
        <f t="shared" si="32"/>
        <v>-1.1688369587228209</v>
      </c>
    </row>
    <row r="33" spans="1:34" s="210" customFormat="1" ht="20" customHeight="1">
      <c r="A33" s="456" t="s">
        <v>144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</row>
    <row r="34" spans="1:34" s="64" customFormat="1" ht="14.5" customHeight="1">
      <c r="A34" s="465" t="s">
        <v>305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</row>
  </sheetData>
  <mergeCells count="22">
    <mergeCell ref="Z6:AB7"/>
    <mergeCell ref="N9:Y9"/>
    <mergeCell ref="Z9:AH9"/>
    <mergeCell ref="H6:J7"/>
    <mergeCell ref="K6:M7"/>
    <mergeCell ref="AC6:AE7"/>
    <mergeCell ref="A33:AH33"/>
    <mergeCell ref="A34:AH34"/>
    <mergeCell ref="A5:A8"/>
    <mergeCell ref="AF5:AH7"/>
    <mergeCell ref="E5:AE5"/>
    <mergeCell ref="W7:Y7"/>
    <mergeCell ref="T7:V7"/>
    <mergeCell ref="T6:Y6"/>
    <mergeCell ref="Q6:S7"/>
    <mergeCell ref="N6:P7"/>
    <mergeCell ref="B5:D7"/>
    <mergeCell ref="N21:Y21"/>
    <mergeCell ref="Z21:AH21"/>
    <mergeCell ref="B9:M9"/>
    <mergeCell ref="B21:M21"/>
    <mergeCell ref="E6:G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selection activeCell="A2" sqref="A2"/>
    </sheetView>
  </sheetViews>
  <sheetFormatPr baseColWidth="10" defaultColWidth="10.81640625" defaultRowHeight="14"/>
  <cols>
    <col min="1" max="1" width="16" style="1" customWidth="1"/>
    <col min="2" max="3" width="9.1796875" style="1" customWidth="1"/>
    <col min="4" max="4" width="13.7265625" style="1" customWidth="1"/>
    <col min="5" max="6" width="9.1796875" style="1" customWidth="1"/>
    <col min="7" max="7" width="13.7265625" style="1" customWidth="1"/>
    <col min="8" max="9" width="9.1796875" style="1" customWidth="1"/>
    <col min="10" max="10" width="13.7265625" style="1" customWidth="1"/>
    <col min="11" max="12" width="9.1796875" style="1" customWidth="1"/>
    <col min="13" max="13" width="12.7265625" style="1" customWidth="1"/>
    <col min="14" max="15" width="9.1796875" style="1" customWidth="1"/>
    <col min="16" max="16" width="13" style="1" customWidth="1"/>
    <col min="17" max="18" width="9.1796875" style="1" customWidth="1"/>
    <col min="19" max="19" width="12.453125" style="1" customWidth="1"/>
    <col min="20" max="21" width="9.1796875" style="1" customWidth="1"/>
    <col min="22" max="22" width="12.453125" style="1" customWidth="1"/>
    <col min="23" max="24" width="9.1796875" style="1" customWidth="1"/>
    <col min="25" max="25" width="12.453125" style="1" customWidth="1"/>
    <col min="26" max="27" width="9.1796875" style="1" customWidth="1"/>
    <col min="28" max="28" width="12.453125" style="1" customWidth="1"/>
    <col min="29" max="30" width="9.1796875" style="1" customWidth="1"/>
    <col min="31" max="31" width="12.7265625" style="1" customWidth="1"/>
    <col min="32" max="33" width="9.1796875" style="1" customWidth="1"/>
    <col min="34" max="34" width="12.7265625" style="1" customWidth="1"/>
    <col min="35" max="16384" width="10.81640625" style="1"/>
  </cols>
  <sheetData>
    <row r="1" spans="1:34" s="15" customFormat="1" ht="20.149999999999999" customHeight="1">
      <c r="A1" s="35" t="s">
        <v>0</v>
      </c>
    </row>
    <row r="2" spans="1:34" s="64" customFormat="1" ht="14.5" customHeight="1">
      <c r="A2" s="41"/>
    </row>
    <row r="3" spans="1:34" s="42" customFormat="1" ht="14.5" customHeight="1">
      <c r="A3" s="54" t="s">
        <v>273</v>
      </c>
    </row>
    <row r="4" spans="1:34" s="64" customFormat="1" ht="14.5" customHeight="1" thickBot="1"/>
    <row r="5" spans="1:34" s="42" customFormat="1" ht="14.5" customHeight="1" thickBot="1">
      <c r="A5" s="371" t="s">
        <v>55</v>
      </c>
      <c r="B5" s="445" t="s">
        <v>312</v>
      </c>
      <c r="C5" s="469"/>
      <c r="D5" s="446"/>
      <c r="E5" s="466" t="s">
        <v>51</v>
      </c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8"/>
      <c r="AF5" s="371" t="s">
        <v>140</v>
      </c>
      <c r="AG5" s="371"/>
      <c r="AH5" s="371"/>
    </row>
    <row r="6" spans="1:34" s="42" customFormat="1" ht="14.5" customHeight="1" thickBot="1">
      <c r="A6" s="371"/>
      <c r="B6" s="447"/>
      <c r="C6" s="470"/>
      <c r="D6" s="448"/>
      <c r="E6" s="371" t="s">
        <v>91</v>
      </c>
      <c r="F6" s="371"/>
      <c r="G6" s="371"/>
      <c r="H6" s="371" t="s">
        <v>90</v>
      </c>
      <c r="I6" s="371"/>
      <c r="J6" s="371"/>
      <c r="K6" s="371" t="s">
        <v>61</v>
      </c>
      <c r="L6" s="371"/>
      <c r="M6" s="371"/>
      <c r="N6" s="371" t="s">
        <v>54</v>
      </c>
      <c r="O6" s="371"/>
      <c r="P6" s="371"/>
      <c r="Q6" s="371" t="s">
        <v>145</v>
      </c>
      <c r="R6" s="371"/>
      <c r="S6" s="371"/>
      <c r="T6" s="371" t="s">
        <v>51</v>
      </c>
      <c r="U6" s="371"/>
      <c r="V6" s="371"/>
      <c r="W6" s="371"/>
      <c r="X6" s="371"/>
      <c r="Y6" s="371"/>
      <c r="Z6" s="371" t="s">
        <v>310</v>
      </c>
      <c r="AA6" s="371"/>
      <c r="AB6" s="371"/>
      <c r="AC6" s="371" t="s">
        <v>92</v>
      </c>
      <c r="AD6" s="371"/>
      <c r="AE6" s="371"/>
      <c r="AF6" s="371"/>
      <c r="AG6" s="371"/>
      <c r="AH6" s="371"/>
    </row>
    <row r="7" spans="1:34" s="42" customFormat="1" ht="30" customHeight="1" thickBot="1">
      <c r="A7" s="371"/>
      <c r="B7" s="471"/>
      <c r="C7" s="472"/>
      <c r="D7" s="473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 t="s">
        <v>331</v>
      </c>
      <c r="U7" s="371"/>
      <c r="V7" s="371"/>
      <c r="W7" s="371" t="s">
        <v>316</v>
      </c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</row>
    <row r="8" spans="1:34" s="60" customFormat="1" ht="30" customHeight="1" thickBot="1">
      <c r="A8" s="371"/>
      <c r="B8" s="247">
        <v>2011</v>
      </c>
      <c r="C8" s="247">
        <v>2015</v>
      </c>
      <c r="D8" s="247" t="s">
        <v>59</v>
      </c>
      <c r="E8" s="241">
        <v>2011</v>
      </c>
      <c r="F8" s="241">
        <v>2015</v>
      </c>
      <c r="G8" s="241" t="s">
        <v>59</v>
      </c>
      <c r="H8" s="241">
        <v>2011</v>
      </c>
      <c r="I8" s="241">
        <v>2015</v>
      </c>
      <c r="J8" s="241" t="s">
        <v>59</v>
      </c>
      <c r="K8" s="241">
        <v>2011</v>
      </c>
      <c r="L8" s="241">
        <v>2015</v>
      </c>
      <c r="M8" s="241" t="s">
        <v>59</v>
      </c>
      <c r="N8" s="241">
        <v>2011</v>
      </c>
      <c r="O8" s="241">
        <v>2015</v>
      </c>
      <c r="P8" s="241" t="s">
        <v>59</v>
      </c>
      <c r="Q8" s="241">
        <v>2011</v>
      </c>
      <c r="R8" s="241">
        <v>2015</v>
      </c>
      <c r="S8" s="241" t="s">
        <v>59</v>
      </c>
      <c r="T8" s="241">
        <v>2011</v>
      </c>
      <c r="U8" s="241">
        <v>2015</v>
      </c>
      <c r="V8" s="241" t="s">
        <v>59</v>
      </c>
      <c r="W8" s="241">
        <v>2011</v>
      </c>
      <c r="X8" s="241">
        <v>2015</v>
      </c>
      <c r="Y8" s="241" t="s">
        <v>59</v>
      </c>
      <c r="Z8" s="247">
        <v>2011</v>
      </c>
      <c r="AA8" s="247">
        <v>2015</v>
      </c>
      <c r="AB8" s="247" t="s">
        <v>59</v>
      </c>
      <c r="AC8" s="241">
        <v>2011</v>
      </c>
      <c r="AD8" s="241">
        <v>2015</v>
      </c>
      <c r="AE8" s="241" t="s">
        <v>59</v>
      </c>
      <c r="AF8" s="241">
        <v>2011</v>
      </c>
      <c r="AG8" s="241">
        <v>2015</v>
      </c>
      <c r="AH8" s="241" t="s">
        <v>59</v>
      </c>
    </row>
    <row r="9" spans="1:34" s="51" customFormat="1" ht="14.5" customHeight="1" thickBot="1">
      <c r="A9" s="59"/>
      <c r="B9" s="474" t="s">
        <v>5</v>
      </c>
      <c r="C9" s="474"/>
      <c r="D9" s="474"/>
      <c r="E9" s="474"/>
      <c r="F9" s="474"/>
      <c r="G9" s="474"/>
      <c r="H9" s="474"/>
      <c r="I9" s="474"/>
      <c r="J9" s="474"/>
      <c r="K9" s="474"/>
      <c r="L9" s="474"/>
      <c r="M9" s="474"/>
      <c r="N9" s="474" t="s">
        <v>5</v>
      </c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256"/>
      <c r="AA9" s="256"/>
      <c r="AB9" s="256"/>
      <c r="AC9" s="256"/>
      <c r="AD9" s="256"/>
      <c r="AE9" s="256"/>
      <c r="AF9" s="256"/>
      <c r="AG9" s="256"/>
      <c r="AH9" s="256"/>
    </row>
    <row r="10" spans="1:34" s="64" customFormat="1" ht="14.5" customHeight="1" thickBot="1">
      <c r="A10" s="102" t="s">
        <v>2</v>
      </c>
      <c r="B10" s="13">
        <f>SUM(B11:B20)</f>
        <v>53702</v>
      </c>
      <c r="C10" s="13">
        <f>SUM(C11:C20)</f>
        <v>59563</v>
      </c>
      <c r="D10" s="79">
        <f>C10-B10</f>
        <v>5861</v>
      </c>
      <c r="E10" s="13">
        <f>SUM(E11:E20)</f>
        <v>4910</v>
      </c>
      <c r="F10" s="13">
        <f>SUM(F11:F20)</f>
        <v>7631</v>
      </c>
      <c r="G10" s="79">
        <f>F10-E10</f>
        <v>2721</v>
      </c>
      <c r="H10" s="13">
        <f>SUM(H11:H20)</f>
        <v>8210</v>
      </c>
      <c r="I10" s="13">
        <f>SUM(I11:I20)</f>
        <v>12465</v>
      </c>
      <c r="J10" s="79">
        <f>I10-H10</f>
        <v>4255</v>
      </c>
      <c r="K10" s="13">
        <f>SUM(K11:K20)</f>
        <v>21384</v>
      </c>
      <c r="L10" s="13">
        <f>SUM(L11:L20)</f>
        <v>22325</v>
      </c>
      <c r="M10" s="79">
        <f>L10-K10</f>
        <v>941</v>
      </c>
      <c r="N10" s="13">
        <f>SUM(N11:N20)</f>
        <v>9046</v>
      </c>
      <c r="O10" s="13">
        <f>SUM(O11:O20)</f>
        <v>8877</v>
      </c>
      <c r="P10" s="79">
        <f>O10-N10</f>
        <v>-169</v>
      </c>
      <c r="Q10" s="13">
        <f>SUM(Q11:Q20)</f>
        <v>16127</v>
      </c>
      <c r="R10" s="13">
        <f>SUM(R11:R20)</f>
        <v>18129</v>
      </c>
      <c r="S10" s="79">
        <f>R10-Q10</f>
        <v>2002</v>
      </c>
      <c r="T10" s="13">
        <f>SUM(T11:T20)</f>
        <v>7430</v>
      </c>
      <c r="U10" s="13">
        <f>SUM(U11:U20)</f>
        <v>7333</v>
      </c>
      <c r="V10" s="79">
        <f>U10-T10</f>
        <v>-97</v>
      </c>
      <c r="W10" s="13">
        <f>SUM(W11:W20)</f>
        <v>8697</v>
      </c>
      <c r="X10" s="13">
        <f>SUM(X11:X20)</f>
        <v>10796</v>
      </c>
      <c r="Y10" s="79">
        <f>X10-W10</f>
        <v>2099</v>
      </c>
      <c r="Z10" s="13">
        <f>SUM(Z11:Z20)</f>
        <v>1484</v>
      </c>
      <c r="AA10" s="13">
        <f>SUM(AA11:AA20)</f>
        <v>977</v>
      </c>
      <c r="AB10" s="79">
        <f>AA10-Z10</f>
        <v>-507</v>
      </c>
      <c r="AC10" s="13">
        <f>SUM(AC11:AC20)</f>
        <v>7439</v>
      </c>
      <c r="AD10" s="13">
        <f>SUM(AD11:AD20)</f>
        <v>7538</v>
      </c>
      <c r="AE10" s="79">
        <f>AD10-AC10</f>
        <v>99</v>
      </c>
      <c r="AF10" s="13">
        <f>SUM(AF11:AF20)</f>
        <v>2353</v>
      </c>
      <c r="AG10" s="13">
        <f>SUM(AG11:AG20)</f>
        <v>2961</v>
      </c>
      <c r="AH10" s="79">
        <f>AG10-AF10</f>
        <v>608</v>
      </c>
    </row>
    <row r="11" spans="1:34" s="64" customFormat="1" ht="14.5" customHeight="1" thickBot="1">
      <c r="A11" s="70" t="s">
        <v>143</v>
      </c>
      <c r="B11" s="11">
        <v>2984</v>
      </c>
      <c r="C11" s="11">
        <v>5061</v>
      </c>
      <c r="D11" s="80">
        <f t="shared" ref="D11:D20" si="0">C11-B11</f>
        <v>2077</v>
      </c>
      <c r="E11" s="11">
        <v>1685</v>
      </c>
      <c r="F11" s="11">
        <v>3158</v>
      </c>
      <c r="G11" s="80">
        <f t="shared" ref="G11:G20" si="1">F11-E11</f>
        <v>1473</v>
      </c>
      <c r="H11" s="11">
        <v>2221</v>
      </c>
      <c r="I11" s="11">
        <v>4066</v>
      </c>
      <c r="J11" s="80">
        <f t="shared" ref="J11:J20" si="2">I11-H11</f>
        <v>1845</v>
      </c>
      <c r="K11" s="11">
        <v>357</v>
      </c>
      <c r="L11" s="11">
        <v>454</v>
      </c>
      <c r="M11" s="80">
        <f t="shared" ref="M11:M20" si="3">L11-K11</f>
        <v>97</v>
      </c>
      <c r="N11" s="11">
        <v>0</v>
      </c>
      <c r="O11" s="11">
        <v>0</v>
      </c>
      <c r="P11" s="80">
        <f t="shared" ref="P11:P20" si="4">O11-N11</f>
        <v>0</v>
      </c>
      <c r="Q11" s="11">
        <v>641</v>
      </c>
      <c r="R11" s="11">
        <v>1088</v>
      </c>
      <c r="S11" s="80">
        <f t="shared" ref="S11:S20" si="5">R11-Q11</f>
        <v>447</v>
      </c>
      <c r="T11" s="11">
        <v>151</v>
      </c>
      <c r="U11" s="11">
        <v>180</v>
      </c>
      <c r="V11" s="80">
        <f t="shared" ref="V11:V20" si="6">U11-T11</f>
        <v>29</v>
      </c>
      <c r="W11" s="11">
        <v>490</v>
      </c>
      <c r="X11" s="11">
        <v>908</v>
      </c>
      <c r="Y11" s="80">
        <f t="shared" ref="Y11:Y20" si="7">X11-W11</f>
        <v>418</v>
      </c>
      <c r="Z11" s="11">
        <v>21</v>
      </c>
      <c r="AA11" s="11">
        <v>22</v>
      </c>
      <c r="AB11" s="80">
        <f t="shared" ref="AB11:AB20" si="8">AA11-Z11</f>
        <v>1</v>
      </c>
      <c r="AC11" s="11">
        <v>271</v>
      </c>
      <c r="AD11" s="11">
        <v>319</v>
      </c>
      <c r="AE11" s="80">
        <f t="shared" ref="AE11:AE20" si="9">AD11-AC11</f>
        <v>48</v>
      </c>
      <c r="AF11" s="11">
        <v>9</v>
      </c>
      <c r="AG11" s="11">
        <v>20</v>
      </c>
      <c r="AH11" s="80">
        <f t="shared" ref="AH11:AH20" si="10">AG11-AF11</f>
        <v>11</v>
      </c>
    </row>
    <row r="12" spans="1:34" s="64" customFormat="1" ht="14.5" customHeight="1" thickBot="1">
      <c r="A12" s="71" t="s">
        <v>82</v>
      </c>
      <c r="B12" s="12">
        <v>3158</v>
      </c>
      <c r="C12" s="12">
        <v>4620</v>
      </c>
      <c r="D12" s="79">
        <f t="shared" si="0"/>
        <v>1462</v>
      </c>
      <c r="E12" s="12">
        <v>1324</v>
      </c>
      <c r="F12" s="12">
        <v>2159</v>
      </c>
      <c r="G12" s="79">
        <f t="shared" si="1"/>
        <v>835</v>
      </c>
      <c r="H12" s="12">
        <v>2126</v>
      </c>
      <c r="I12" s="12">
        <v>3403</v>
      </c>
      <c r="J12" s="79">
        <f t="shared" si="2"/>
        <v>1277</v>
      </c>
      <c r="K12" s="12">
        <v>531</v>
      </c>
      <c r="L12" s="12">
        <v>642</v>
      </c>
      <c r="M12" s="79">
        <f t="shared" si="3"/>
        <v>111</v>
      </c>
      <c r="N12" s="12">
        <v>0</v>
      </c>
      <c r="O12" s="12">
        <v>0</v>
      </c>
      <c r="P12" s="79">
        <f t="shared" si="4"/>
        <v>0</v>
      </c>
      <c r="Q12" s="12">
        <v>1031</v>
      </c>
      <c r="R12" s="12">
        <v>1584</v>
      </c>
      <c r="S12" s="79">
        <f t="shared" si="5"/>
        <v>553</v>
      </c>
      <c r="T12" s="12">
        <v>162</v>
      </c>
      <c r="U12" s="12">
        <v>187</v>
      </c>
      <c r="V12" s="79">
        <f t="shared" si="6"/>
        <v>25</v>
      </c>
      <c r="W12" s="12">
        <v>869</v>
      </c>
      <c r="X12" s="12">
        <v>1397</v>
      </c>
      <c r="Y12" s="79">
        <f t="shared" si="7"/>
        <v>528</v>
      </c>
      <c r="Z12" s="12">
        <v>22</v>
      </c>
      <c r="AA12" s="12">
        <v>15</v>
      </c>
      <c r="AB12" s="79">
        <f t="shared" si="8"/>
        <v>-7</v>
      </c>
      <c r="AC12" s="12">
        <v>240</v>
      </c>
      <c r="AD12" s="12">
        <v>200</v>
      </c>
      <c r="AE12" s="79">
        <f t="shared" si="9"/>
        <v>-40</v>
      </c>
      <c r="AF12" s="12">
        <v>10</v>
      </c>
      <c r="AG12" s="12">
        <v>20</v>
      </c>
      <c r="AH12" s="79">
        <f t="shared" si="10"/>
        <v>10</v>
      </c>
    </row>
    <row r="13" spans="1:34" s="64" customFormat="1" ht="14.5" customHeight="1" thickBot="1">
      <c r="A13" s="70" t="s">
        <v>83</v>
      </c>
      <c r="B13" s="10">
        <v>3435</v>
      </c>
      <c r="C13" s="10">
        <v>4555</v>
      </c>
      <c r="D13" s="80">
        <f t="shared" si="0"/>
        <v>1120</v>
      </c>
      <c r="E13" s="10">
        <v>855</v>
      </c>
      <c r="F13" s="10">
        <v>1181</v>
      </c>
      <c r="G13" s="80">
        <f t="shared" si="1"/>
        <v>326</v>
      </c>
      <c r="H13" s="10">
        <v>1630</v>
      </c>
      <c r="I13" s="10">
        <v>2356</v>
      </c>
      <c r="J13" s="80">
        <f t="shared" si="2"/>
        <v>726</v>
      </c>
      <c r="K13" s="10">
        <v>920</v>
      </c>
      <c r="L13" s="10">
        <v>1217</v>
      </c>
      <c r="M13" s="80">
        <f t="shared" si="3"/>
        <v>297</v>
      </c>
      <c r="N13" s="10">
        <v>0</v>
      </c>
      <c r="O13" s="10">
        <v>0</v>
      </c>
      <c r="P13" s="80">
        <f t="shared" si="4"/>
        <v>0</v>
      </c>
      <c r="Q13" s="10">
        <v>1233</v>
      </c>
      <c r="R13" s="10">
        <v>1806</v>
      </c>
      <c r="S13" s="80">
        <f t="shared" si="5"/>
        <v>573</v>
      </c>
      <c r="T13" s="10">
        <v>269</v>
      </c>
      <c r="U13" s="10">
        <v>364</v>
      </c>
      <c r="V13" s="80">
        <f t="shared" si="6"/>
        <v>95</v>
      </c>
      <c r="W13" s="10">
        <v>964</v>
      </c>
      <c r="X13" s="10">
        <v>1442</v>
      </c>
      <c r="Y13" s="80">
        <f t="shared" si="7"/>
        <v>478</v>
      </c>
      <c r="Z13" s="10">
        <v>35</v>
      </c>
      <c r="AA13" s="10">
        <v>25</v>
      </c>
      <c r="AB13" s="80">
        <f t="shared" si="8"/>
        <v>-10</v>
      </c>
      <c r="AC13" s="10">
        <v>361</v>
      </c>
      <c r="AD13" s="10">
        <v>291</v>
      </c>
      <c r="AE13" s="80">
        <f t="shared" si="9"/>
        <v>-70</v>
      </c>
      <c r="AF13" s="10">
        <v>30</v>
      </c>
      <c r="AG13" s="10">
        <v>35</v>
      </c>
      <c r="AH13" s="80">
        <f t="shared" si="10"/>
        <v>5</v>
      </c>
    </row>
    <row r="14" spans="1:34" s="64" customFormat="1" ht="14.5" customHeight="1" thickBot="1">
      <c r="A14" s="71" t="s">
        <v>84</v>
      </c>
      <c r="B14" s="12">
        <v>5397</v>
      </c>
      <c r="C14" s="12">
        <v>6164</v>
      </c>
      <c r="D14" s="79">
        <f t="shared" si="0"/>
        <v>767</v>
      </c>
      <c r="E14" s="12">
        <v>568</v>
      </c>
      <c r="F14" s="12">
        <v>631</v>
      </c>
      <c r="G14" s="79">
        <f t="shared" si="1"/>
        <v>63</v>
      </c>
      <c r="H14" s="12">
        <v>1273</v>
      </c>
      <c r="I14" s="12">
        <v>1609</v>
      </c>
      <c r="J14" s="79">
        <f t="shared" si="2"/>
        <v>336</v>
      </c>
      <c r="K14" s="12">
        <v>2056</v>
      </c>
      <c r="L14" s="12">
        <v>2262</v>
      </c>
      <c r="M14" s="79">
        <f t="shared" si="3"/>
        <v>206</v>
      </c>
      <c r="N14" s="12">
        <v>0</v>
      </c>
      <c r="O14" s="12">
        <v>0</v>
      </c>
      <c r="P14" s="79">
        <f t="shared" si="4"/>
        <v>0</v>
      </c>
      <c r="Q14" s="12">
        <v>2055</v>
      </c>
      <c r="R14" s="12">
        <v>2584</v>
      </c>
      <c r="S14" s="79">
        <f t="shared" si="5"/>
        <v>529</v>
      </c>
      <c r="T14" s="12">
        <v>524</v>
      </c>
      <c r="U14" s="12">
        <v>661</v>
      </c>
      <c r="V14" s="79">
        <f t="shared" si="6"/>
        <v>137</v>
      </c>
      <c r="W14" s="12">
        <v>1531</v>
      </c>
      <c r="X14" s="12">
        <v>1923</v>
      </c>
      <c r="Y14" s="79">
        <f t="shared" si="7"/>
        <v>392</v>
      </c>
      <c r="Z14" s="12">
        <v>77</v>
      </c>
      <c r="AA14" s="12">
        <v>70</v>
      </c>
      <c r="AB14" s="79">
        <f t="shared" si="8"/>
        <v>-7</v>
      </c>
      <c r="AC14" s="12">
        <v>608</v>
      </c>
      <c r="AD14" s="12">
        <v>577</v>
      </c>
      <c r="AE14" s="79">
        <f t="shared" si="9"/>
        <v>-31</v>
      </c>
      <c r="AF14" s="12">
        <v>33</v>
      </c>
      <c r="AG14" s="12">
        <v>40</v>
      </c>
      <c r="AH14" s="79">
        <f t="shared" si="10"/>
        <v>7</v>
      </c>
    </row>
    <row r="15" spans="1:34" s="64" customFormat="1" ht="14.5" customHeight="1" thickBot="1">
      <c r="A15" s="70" t="s">
        <v>85</v>
      </c>
      <c r="B15" s="10">
        <v>5003</v>
      </c>
      <c r="C15" s="10">
        <v>5396</v>
      </c>
      <c r="D15" s="80">
        <f t="shared" si="0"/>
        <v>393</v>
      </c>
      <c r="E15" s="10">
        <v>230</v>
      </c>
      <c r="F15" s="10">
        <v>253</v>
      </c>
      <c r="G15" s="80">
        <f t="shared" si="1"/>
        <v>23</v>
      </c>
      <c r="H15" s="10">
        <v>473</v>
      </c>
      <c r="I15" s="10">
        <v>521</v>
      </c>
      <c r="J15" s="80">
        <f t="shared" si="2"/>
        <v>48</v>
      </c>
      <c r="K15" s="10">
        <v>2089</v>
      </c>
      <c r="L15" s="10">
        <v>2364</v>
      </c>
      <c r="M15" s="80">
        <f t="shared" si="3"/>
        <v>275</v>
      </c>
      <c r="N15" s="10">
        <v>1034</v>
      </c>
      <c r="O15" s="10">
        <v>1138</v>
      </c>
      <c r="P15" s="80">
        <f t="shared" si="4"/>
        <v>104</v>
      </c>
      <c r="Q15" s="10">
        <v>1694</v>
      </c>
      <c r="R15" s="10">
        <v>1855</v>
      </c>
      <c r="S15" s="80">
        <f t="shared" si="5"/>
        <v>161</v>
      </c>
      <c r="T15" s="10">
        <v>690</v>
      </c>
      <c r="U15" s="10">
        <v>752</v>
      </c>
      <c r="V15" s="80">
        <f t="shared" si="6"/>
        <v>62</v>
      </c>
      <c r="W15" s="10">
        <v>1004</v>
      </c>
      <c r="X15" s="10">
        <v>1103</v>
      </c>
      <c r="Y15" s="80">
        <f t="shared" si="7"/>
        <v>99</v>
      </c>
      <c r="Z15" s="10">
        <v>114</v>
      </c>
      <c r="AA15" s="10">
        <v>109</v>
      </c>
      <c r="AB15" s="80">
        <f t="shared" si="8"/>
        <v>-5</v>
      </c>
      <c r="AC15" s="10">
        <v>837</v>
      </c>
      <c r="AD15" s="10">
        <v>769</v>
      </c>
      <c r="AE15" s="80">
        <f t="shared" si="9"/>
        <v>-68</v>
      </c>
      <c r="AF15" s="10">
        <v>39</v>
      </c>
      <c r="AG15" s="10">
        <v>45</v>
      </c>
      <c r="AH15" s="80">
        <f t="shared" si="10"/>
        <v>6</v>
      </c>
    </row>
    <row r="16" spans="1:34" s="64" customFormat="1" ht="14.5" customHeight="1" thickBot="1">
      <c r="A16" s="71" t="s">
        <v>86</v>
      </c>
      <c r="B16" s="12">
        <v>6142</v>
      </c>
      <c r="C16" s="12">
        <v>6270</v>
      </c>
      <c r="D16" s="79">
        <f t="shared" si="0"/>
        <v>128</v>
      </c>
      <c r="E16" s="12">
        <v>121</v>
      </c>
      <c r="F16" s="12">
        <v>147</v>
      </c>
      <c r="G16" s="79">
        <f t="shared" si="1"/>
        <v>26</v>
      </c>
      <c r="H16" s="12">
        <v>236</v>
      </c>
      <c r="I16" s="12">
        <v>269</v>
      </c>
      <c r="J16" s="79">
        <f t="shared" si="2"/>
        <v>33</v>
      </c>
      <c r="K16" s="12">
        <v>2611</v>
      </c>
      <c r="L16" s="12">
        <v>2728</v>
      </c>
      <c r="M16" s="79">
        <f t="shared" si="3"/>
        <v>117</v>
      </c>
      <c r="N16" s="12">
        <v>1662</v>
      </c>
      <c r="O16" s="12">
        <v>1619</v>
      </c>
      <c r="P16" s="79">
        <f t="shared" si="4"/>
        <v>-43</v>
      </c>
      <c r="Q16" s="12">
        <v>2099</v>
      </c>
      <c r="R16" s="12">
        <v>2048</v>
      </c>
      <c r="S16" s="79">
        <f t="shared" si="5"/>
        <v>-51</v>
      </c>
      <c r="T16" s="12">
        <v>1017</v>
      </c>
      <c r="U16" s="12">
        <v>1044</v>
      </c>
      <c r="V16" s="79">
        <f t="shared" si="6"/>
        <v>27</v>
      </c>
      <c r="W16" s="12">
        <v>1082</v>
      </c>
      <c r="X16" s="12">
        <v>1004</v>
      </c>
      <c r="Y16" s="79">
        <f t="shared" si="7"/>
        <v>-78</v>
      </c>
      <c r="Z16" s="12">
        <v>236</v>
      </c>
      <c r="AA16" s="12">
        <v>162</v>
      </c>
      <c r="AB16" s="79">
        <f t="shared" si="8"/>
        <v>-74</v>
      </c>
      <c r="AC16" s="12">
        <v>1033</v>
      </c>
      <c r="AD16" s="12">
        <v>1121</v>
      </c>
      <c r="AE16" s="79">
        <f t="shared" si="9"/>
        <v>88</v>
      </c>
      <c r="AF16" s="12">
        <v>41</v>
      </c>
      <c r="AG16" s="12">
        <v>64</v>
      </c>
      <c r="AH16" s="79">
        <f t="shared" si="10"/>
        <v>23</v>
      </c>
    </row>
    <row r="17" spans="1:34" s="64" customFormat="1" ht="14.5" customHeight="1" thickBot="1">
      <c r="A17" s="70" t="s">
        <v>87</v>
      </c>
      <c r="B17" s="10">
        <v>8297</v>
      </c>
      <c r="C17" s="10">
        <v>8606</v>
      </c>
      <c r="D17" s="80">
        <f t="shared" si="0"/>
        <v>309</v>
      </c>
      <c r="E17" s="10">
        <v>71</v>
      </c>
      <c r="F17" s="10">
        <v>44</v>
      </c>
      <c r="G17" s="80">
        <f t="shared" si="1"/>
        <v>-27</v>
      </c>
      <c r="H17" s="10">
        <v>136</v>
      </c>
      <c r="I17" s="10">
        <v>113</v>
      </c>
      <c r="J17" s="80">
        <f t="shared" si="2"/>
        <v>-23</v>
      </c>
      <c r="K17" s="10">
        <v>3414</v>
      </c>
      <c r="L17" s="10">
        <v>3842</v>
      </c>
      <c r="M17" s="80">
        <f t="shared" si="3"/>
        <v>428</v>
      </c>
      <c r="N17" s="10">
        <v>2605</v>
      </c>
      <c r="O17" s="10">
        <v>2581</v>
      </c>
      <c r="P17" s="80">
        <f t="shared" si="4"/>
        <v>-24</v>
      </c>
      <c r="Q17" s="10">
        <v>3048</v>
      </c>
      <c r="R17" s="10">
        <v>3028</v>
      </c>
      <c r="S17" s="80">
        <f t="shared" si="5"/>
        <v>-20</v>
      </c>
      <c r="T17" s="10">
        <v>1585</v>
      </c>
      <c r="U17" s="10">
        <v>1555</v>
      </c>
      <c r="V17" s="80">
        <f t="shared" si="6"/>
        <v>-30</v>
      </c>
      <c r="W17" s="10">
        <v>1463</v>
      </c>
      <c r="X17" s="10">
        <v>1473</v>
      </c>
      <c r="Y17" s="80">
        <f t="shared" si="7"/>
        <v>10</v>
      </c>
      <c r="Z17" s="10">
        <v>362</v>
      </c>
      <c r="AA17" s="10">
        <v>230</v>
      </c>
      <c r="AB17" s="80">
        <f t="shared" si="8"/>
        <v>-132</v>
      </c>
      <c r="AC17" s="10">
        <v>1339</v>
      </c>
      <c r="AD17" s="10">
        <v>1390</v>
      </c>
      <c r="AE17" s="80">
        <f t="shared" si="9"/>
        <v>51</v>
      </c>
      <c r="AF17" s="10">
        <v>62</v>
      </c>
      <c r="AG17" s="10">
        <v>72</v>
      </c>
      <c r="AH17" s="80">
        <f t="shared" si="10"/>
        <v>10</v>
      </c>
    </row>
    <row r="18" spans="1:34" s="64" customFormat="1" ht="14.5" customHeight="1" thickBot="1">
      <c r="A18" s="71" t="s">
        <v>88</v>
      </c>
      <c r="B18" s="12">
        <v>6363</v>
      </c>
      <c r="C18" s="12">
        <v>6474</v>
      </c>
      <c r="D18" s="79">
        <f t="shared" si="0"/>
        <v>111</v>
      </c>
      <c r="E18" s="12">
        <v>30</v>
      </c>
      <c r="F18" s="12">
        <v>24</v>
      </c>
      <c r="G18" s="79">
        <f t="shared" si="1"/>
        <v>-6</v>
      </c>
      <c r="H18" s="12">
        <v>58</v>
      </c>
      <c r="I18" s="12">
        <v>51</v>
      </c>
      <c r="J18" s="79">
        <f t="shared" si="2"/>
        <v>-7</v>
      </c>
      <c r="K18" s="12">
        <v>3246</v>
      </c>
      <c r="L18" s="12">
        <v>3182</v>
      </c>
      <c r="M18" s="79">
        <f t="shared" si="3"/>
        <v>-64</v>
      </c>
      <c r="N18" s="12">
        <v>1644</v>
      </c>
      <c r="O18" s="12">
        <v>1819</v>
      </c>
      <c r="P18" s="79">
        <f t="shared" si="4"/>
        <v>175</v>
      </c>
      <c r="Q18" s="12">
        <v>1867</v>
      </c>
      <c r="R18" s="12">
        <v>2081</v>
      </c>
      <c r="S18" s="79">
        <f t="shared" si="5"/>
        <v>214</v>
      </c>
      <c r="T18" s="12">
        <v>1271</v>
      </c>
      <c r="U18" s="12">
        <v>1185</v>
      </c>
      <c r="V18" s="79">
        <f t="shared" si="6"/>
        <v>-86</v>
      </c>
      <c r="W18" s="12">
        <v>596</v>
      </c>
      <c r="X18" s="12">
        <v>896</v>
      </c>
      <c r="Y18" s="79">
        <f t="shared" si="7"/>
        <v>300</v>
      </c>
      <c r="Z18" s="12">
        <v>217</v>
      </c>
      <c r="AA18" s="12">
        <v>114</v>
      </c>
      <c r="AB18" s="79">
        <f t="shared" si="8"/>
        <v>-103</v>
      </c>
      <c r="AC18" s="12">
        <v>950</v>
      </c>
      <c r="AD18" s="12">
        <v>1016</v>
      </c>
      <c r="AE18" s="79">
        <f t="shared" si="9"/>
        <v>66</v>
      </c>
      <c r="AF18" s="12">
        <v>51</v>
      </c>
      <c r="AG18" s="12">
        <v>57</v>
      </c>
      <c r="AH18" s="79">
        <f t="shared" si="10"/>
        <v>6</v>
      </c>
    </row>
    <row r="19" spans="1:34" s="64" customFormat="1" ht="14.5" customHeight="1" thickBot="1">
      <c r="A19" s="70" t="s">
        <v>89</v>
      </c>
      <c r="B19" s="10">
        <v>7724</v>
      </c>
      <c r="C19" s="10">
        <v>6933</v>
      </c>
      <c r="D19" s="80">
        <f t="shared" si="0"/>
        <v>-791</v>
      </c>
      <c r="E19" s="10">
        <v>13</v>
      </c>
      <c r="F19" s="10">
        <v>18</v>
      </c>
      <c r="G19" s="80">
        <f t="shared" si="1"/>
        <v>5</v>
      </c>
      <c r="H19" s="10">
        <v>26</v>
      </c>
      <c r="I19" s="10">
        <v>37</v>
      </c>
      <c r="J19" s="80">
        <f t="shared" si="2"/>
        <v>11</v>
      </c>
      <c r="K19" s="10">
        <v>4778</v>
      </c>
      <c r="L19" s="10">
        <v>4317</v>
      </c>
      <c r="M19" s="80">
        <f t="shared" si="3"/>
        <v>-461</v>
      </c>
      <c r="N19" s="10">
        <v>1613</v>
      </c>
      <c r="O19" s="10">
        <v>1335</v>
      </c>
      <c r="P19" s="80">
        <f t="shared" si="4"/>
        <v>-278</v>
      </c>
      <c r="Q19" s="10">
        <v>1827</v>
      </c>
      <c r="R19" s="10">
        <v>1526</v>
      </c>
      <c r="S19" s="80">
        <f t="shared" si="5"/>
        <v>-301</v>
      </c>
      <c r="T19" s="10">
        <v>1350</v>
      </c>
      <c r="U19" s="10">
        <v>1095</v>
      </c>
      <c r="V19" s="80">
        <f t="shared" si="6"/>
        <v>-255</v>
      </c>
      <c r="W19" s="10">
        <v>477</v>
      </c>
      <c r="X19" s="10">
        <v>431</v>
      </c>
      <c r="Y19" s="80">
        <f t="shared" si="7"/>
        <v>-46</v>
      </c>
      <c r="Z19" s="10">
        <v>228</v>
      </c>
      <c r="AA19" s="10">
        <v>112</v>
      </c>
      <c r="AB19" s="80">
        <f t="shared" si="8"/>
        <v>-116</v>
      </c>
      <c r="AC19" s="10">
        <v>807</v>
      </c>
      <c r="AD19" s="10">
        <v>880</v>
      </c>
      <c r="AE19" s="80">
        <f t="shared" si="9"/>
        <v>73</v>
      </c>
      <c r="AF19" s="10">
        <v>71</v>
      </c>
      <c r="AG19" s="10">
        <v>79</v>
      </c>
      <c r="AH19" s="80">
        <f t="shared" si="10"/>
        <v>8</v>
      </c>
    </row>
    <row r="20" spans="1:34" s="64" customFormat="1" ht="14.5" customHeight="1" thickBot="1">
      <c r="A20" s="71" t="s">
        <v>63</v>
      </c>
      <c r="B20" s="12">
        <v>5199</v>
      </c>
      <c r="C20" s="12">
        <v>5484</v>
      </c>
      <c r="D20" s="79">
        <f t="shared" si="0"/>
        <v>285</v>
      </c>
      <c r="E20" s="12">
        <v>13</v>
      </c>
      <c r="F20" s="12">
        <v>16</v>
      </c>
      <c r="G20" s="79">
        <f t="shared" si="1"/>
        <v>3</v>
      </c>
      <c r="H20" s="12">
        <v>31</v>
      </c>
      <c r="I20" s="12">
        <v>40</v>
      </c>
      <c r="J20" s="79">
        <f t="shared" si="2"/>
        <v>9</v>
      </c>
      <c r="K20" s="12">
        <v>1382</v>
      </c>
      <c r="L20" s="12">
        <v>1317</v>
      </c>
      <c r="M20" s="79">
        <f t="shared" si="3"/>
        <v>-65</v>
      </c>
      <c r="N20" s="12">
        <v>488</v>
      </c>
      <c r="O20" s="12">
        <v>385</v>
      </c>
      <c r="P20" s="79">
        <f t="shared" si="4"/>
        <v>-103</v>
      </c>
      <c r="Q20" s="12">
        <v>632</v>
      </c>
      <c r="R20" s="12">
        <v>529</v>
      </c>
      <c r="S20" s="79">
        <f t="shared" si="5"/>
        <v>-103</v>
      </c>
      <c r="T20" s="12">
        <v>411</v>
      </c>
      <c r="U20" s="12">
        <v>310</v>
      </c>
      <c r="V20" s="79">
        <f t="shared" si="6"/>
        <v>-101</v>
      </c>
      <c r="W20" s="12">
        <v>221</v>
      </c>
      <c r="X20" s="12">
        <v>219</v>
      </c>
      <c r="Y20" s="79">
        <f t="shared" si="7"/>
        <v>-2</v>
      </c>
      <c r="Z20" s="12">
        <v>172</v>
      </c>
      <c r="AA20" s="12">
        <v>118</v>
      </c>
      <c r="AB20" s="79">
        <f t="shared" si="8"/>
        <v>-54</v>
      </c>
      <c r="AC20" s="12">
        <v>993</v>
      </c>
      <c r="AD20" s="12">
        <v>975</v>
      </c>
      <c r="AE20" s="79">
        <f t="shared" si="9"/>
        <v>-18</v>
      </c>
      <c r="AF20" s="12">
        <v>2007</v>
      </c>
      <c r="AG20" s="12">
        <v>2529</v>
      </c>
      <c r="AH20" s="79">
        <f t="shared" si="10"/>
        <v>522</v>
      </c>
    </row>
    <row r="21" spans="1:34" s="51" customFormat="1" ht="14.5" customHeight="1" thickBot="1">
      <c r="A21" s="59"/>
      <c r="B21" s="474" t="s">
        <v>313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 t="s">
        <v>313</v>
      </c>
      <c r="O21" s="474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4" t="s">
        <v>313</v>
      </c>
      <c r="AA21" s="474"/>
      <c r="AB21" s="474"/>
      <c r="AC21" s="474"/>
      <c r="AD21" s="474"/>
      <c r="AE21" s="474"/>
      <c r="AF21" s="474"/>
      <c r="AG21" s="474"/>
      <c r="AH21" s="474"/>
    </row>
    <row r="22" spans="1:34" s="64" customFormat="1" ht="14.5" customHeight="1" thickBot="1">
      <c r="A22" s="249" t="s">
        <v>2</v>
      </c>
      <c r="B22" s="13">
        <f>B10*100/B$10</f>
        <v>100</v>
      </c>
      <c r="C22" s="13">
        <f>C10*100/C$10</f>
        <v>100</v>
      </c>
      <c r="D22" s="257" t="s">
        <v>247</v>
      </c>
      <c r="E22" s="13">
        <f>SUM(E23:E32)</f>
        <v>99.999999999999986</v>
      </c>
      <c r="F22" s="13">
        <f>SUM(F23:F32)</f>
        <v>100</v>
      </c>
      <c r="G22" s="257" t="s">
        <v>247</v>
      </c>
      <c r="H22" s="13">
        <f>SUM(H23:H32)</f>
        <v>99.999999999999986</v>
      </c>
      <c r="I22" s="13">
        <f>SUM(I23:I32)</f>
        <v>100.00000000000001</v>
      </c>
      <c r="J22" s="257" t="s">
        <v>247</v>
      </c>
      <c r="K22" s="13">
        <f>SUM(K23:K32)</f>
        <v>100</v>
      </c>
      <c r="L22" s="13">
        <f>SUM(L23:L32)</f>
        <v>100.00000000000003</v>
      </c>
      <c r="M22" s="257" t="s">
        <v>247</v>
      </c>
      <c r="N22" s="13">
        <f>SUM(N23:N32)</f>
        <v>100</v>
      </c>
      <c r="O22" s="13">
        <f>SUM(O23:O32)</f>
        <v>100</v>
      </c>
      <c r="P22" s="257" t="s">
        <v>247</v>
      </c>
      <c r="Q22" s="13">
        <f>SUM(Q23:Q32)</f>
        <v>100</v>
      </c>
      <c r="R22" s="13">
        <f>SUM(R23:R32)</f>
        <v>100</v>
      </c>
      <c r="S22" s="257" t="s">
        <v>247</v>
      </c>
      <c r="T22" s="13">
        <f>SUM(T23:T32)</f>
        <v>100</v>
      </c>
      <c r="U22" s="13">
        <f>SUM(U23:U32)</f>
        <v>100</v>
      </c>
      <c r="V22" s="257" t="s">
        <v>247</v>
      </c>
      <c r="W22" s="13">
        <f>SUM(W23:W32)</f>
        <v>100</v>
      </c>
      <c r="X22" s="13">
        <f>SUM(X23:X32)</f>
        <v>100</v>
      </c>
      <c r="Y22" s="257" t="s">
        <v>247</v>
      </c>
      <c r="Z22" s="13">
        <f>SUM(Z23:Z32)</f>
        <v>100</v>
      </c>
      <c r="AA22" s="13">
        <f>SUM(AA23:AA32)</f>
        <v>99.999999999999986</v>
      </c>
      <c r="AB22" s="257" t="s">
        <v>247</v>
      </c>
      <c r="AC22" s="13">
        <f>SUM(AC23:AC32)</f>
        <v>100</v>
      </c>
      <c r="AD22" s="13">
        <f>SUM(AD23:AD32)</f>
        <v>100</v>
      </c>
      <c r="AE22" s="257" t="s">
        <v>247</v>
      </c>
      <c r="AF22" s="13">
        <f>SUM(AF23:AF32)</f>
        <v>100</v>
      </c>
      <c r="AG22" s="13">
        <f>SUM(AG23:AG32)</f>
        <v>100</v>
      </c>
      <c r="AH22" s="257" t="s">
        <v>247</v>
      </c>
    </row>
    <row r="23" spans="1:34" s="64" customFormat="1" ht="14.5" customHeight="1" thickBot="1">
      <c r="A23" s="70" t="s">
        <v>143</v>
      </c>
      <c r="B23" s="129">
        <f>B11*100/B$10</f>
        <v>5.5565900711332912</v>
      </c>
      <c r="C23" s="129">
        <f t="shared" ref="B23:C32" si="11">C11*100/C$10</f>
        <v>8.4968856504877195</v>
      </c>
      <c r="D23" s="251">
        <f t="shared" ref="D23:D32" si="12">C23-B23</f>
        <v>2.9402955793544283</v>
      </c>
      <c r="E23" s="129">
        <f>E11*100/E$10</f>
        <v>34.317718940936864</v>
      </c>
      <c r="F23" s="129">
        <f t="shared" ref="E23:F32" si="13">F11*100/F$10</f>
        <v>41.383829118071027</v>
      </c>
      <c r="G23" s="251">
        <f t="shared" ref="G23:G32" si="14">F23-E23</f>
        <v>7.0661101771341635</v>
      </c>
      <c r="H23" s="129">
        <f t="shared" ref="H23:I32" si="15">H11*100/H$10</f>
        <v>27.052375152253351</v>
      </c>
      <c r="I23" s="129">
        <f t="shared" si="15"/>
        <v>32.619334135579621</v>
      </c>
      <c r="J23" s="251">
        <f t="shared" ref="J23:J32" si="16">I23-H23</f>
        <v>5.5669589833262698</v>
      </c>
      <c r="K23" s="129">
        <f t="shared" ref="K23:L32" si="17">K11*100/K$10</f>
        <v>1.6694725028058361</v>
      </c>
      <c r="L23" s="129">
        <f t="shared" si="17"/>
        <v>2.0335946248600223</v>
      </c>
      <c r="M23" s="251">
        <f t="shared" ref="M23:M32" si="18">L23-K23</f>
        <v>0.36412212205418615</v>
      </c>
      <c r="N23" s="129">
        <f t="shared" ref="N23:O32" si="19">N11*100/N$10</f>
        <v>0</v>
      </c>
      <c r="O23" s="129">
        <f t="shared" si="19"/>
        <v>0</v>
      </c>
      <c r="P23" s="251">
        <f t="shared" ref="P23:P32" si="20">O23-N23</f>
        <v>0</v>
      </c>
      <c r="Q23" s="129">
        <f t="shared" ref="Q23:R32" si="21">Q11*100/Q$10</f>
        <v>3.9747008123023502</v>
      </c>
      <c r="R23" s="129">
        <f t="shared" si="21"/>
        <v>6.0014341662529649</v>
      </c>
      <c r="S23" s="251">
        <f t="shared" ref="S23:S32" si="22">R23-Q23</f>
        <v>2.0267333539506147</v>
      </c>
      <c r="T23" s="129">
        <f t="shared" ref="T23:U32" si="23">T11*100/T$10</f>
        <v>2.0323014804845223</v>
      </c>
      <c r="U23" s="129">
        <f t="shared" si="23"/>
        <v>2.4546570298649937</v>
      </c>
      <c r="V23" s="251">
        <f t="shared" ref="V23:V32" si="24">U23-T23</f>
        <v>0.42235554938047137</v>
      </c>
      <c r="W23" s="129">
        <f t="shared" ref="W23:X32" si="25">W11*100/W$10</f>
        <v>5.6341267103598947</v>
      </c>
      <c r="X23" s="129">
        <f t="shared" si="25"/>
        <v>8.4105224157095222</v>
      </c>
      <c r="Y23" s="251">
        <f t="shared" ref="Y23:Y32" si="26">X23-W23</f>
        <v>2.7763957053496275</v>
      </c>
      <c r="Z23" s="129">
        <f t="shared" ref="Z23:AA32" si="27">Z11*100/Z$10</f>
        <v>1.4150943396226414</v>
      </c>
      <c r="AA23" s="129">
        <f t="shared" si="27"/>
        <v>2.2517911975435005</v>
      </c>
      <c r="AB23" s="251">
        <f t="shared" ref="AB23:AB32" si="28">AA23-Z23</f>
        <v>0.83669685792085913</v>
      </c>
      <c r="AC23" s="129">
        <f t="shared" ref="AC23:AD32" si="29">AC11*100/AC$10</f>
        <v>3.6429627638123403</v>
      </c>
      <c r="AD23" s="129">
        <f t="shared" si="29"/>
        <v>4.2318917484743963</v>
      </c>
      <c r="AE23" s="251">
        <f t="shared" ref="AE23:AE32" si="30">AD23-AC23</f>
        <v>0.58892898466205601</v>
      </c>
      <c r="AF23" s="129">
        <f t="shared" ref="AF23:AG32" si="31">AF11*100/AF$10</f>
        <v>0.3824904377390565</v>
      </c>
      <c r="AG23" s="129">
        <f t="shared" si="31"/>
        <v>0.67544748395812226</v>
      </c>
      <c r="AH23" s="251">
        <f t="shared" ref="AH23:AH32" si="32">AG23-AF23</f>
        <v>0.29295704621906576</v>
      </c>
    </row>
    <row r="24" spans="1:34" s="64" customFormat="1" ht="14.5" customHeight="1" thickBot="1">
      <c r="A24" s="71" t="s">
        <v>82</v>
      </c>
      <c r="B24" s="130">
        <f t="shared" si="11"/>
        <v>5.8806003500800719</v>
      </c>
      <c r="C24" s="130">
        <f t="shared" si="11"/>
        <v>7.7564931249265481</v>
      </c>
      <c r="D24" s="252">
        <f t="shared" si="12"/>
        <v>1.8758927748464762</v>
      </c>
      <c r="E24" s="130">
        <f t="shared" si="13"/>
        <v>26.965376782077392</v>
      </c>
      <c r="F24" s="130">
        <f t="shared" si="13"/>
        <v>28.292491154501377</v>
      </c>
      <c r="G24" s="252">
        <f t="shared" si="14"/>
        <v>1.3271143724239849</v>
      </c>
      <c r="H24" s="130">
        <f t="shared" si="15"/>
        <v>25.895249695493302</v>
      </c>
      <c r="I24" s="130">
        <f t="shared" si="15"/>
        <v>27.300441235459285</v>
      </c>
      <c r="J24" s="252">
        <f t="shared" si="16"/>
        <v>1.4051915399659833</v>
      </c>
      <c r="K24" s="130">
        <f t="shared" si="17"/>
        <v>2.4831649831649831</v>
      </c>
      <c r="L24" s="130">
        <f t="shared" si="17"/>
        <v>2.875699888017917</v>
      </c>
      <c r="M24" s="252">
        <f t="shared" si="18"/>
        <v>0.39253490485293385</v>
      </c>
      <c r="N24" s="130">
        <f t="shared" si="19"/>
        <v>0</v>
      </c>
      <c r="O24" s="130">
        <f t="shared" si="19"/>
        <v>0</v>
      </c>
      <c r="P24" s="252">
        <f t="shared" si="20"/>
        <v>0</v>
      </c>
      <c r="Q24" s="130">
        <f t="shared" si="21"/>
        <v>6.3930055186953556</v>
      </c>
      <c r="R24" s="130">
        <f t="shared" si="21"/>
        <v>8.737382094985934</v>
      </c>
      <c r="S24" s="252">
        <f t="shared" si="22"/>
        <v>2.3443765762905784</v>
      </c>
      <c r="T24" s="130">
        <f t="shared" si="23"/>
        <v>2.1803499327052491</v>
      </c>
      <c r="U24" s="130">
        <f t="shared" si="23"/>
        <v>2.5501159143597438</v>
      </c>
      <c r="V24" s="252">
        <f t="shared" si="24"/>
        <v>0.3697659816544947</v>
      </c>
      <c r="W24" s="130">
        <f t="shared" si="25"/>
        <v>9.9919512475566279</v>
      </c>
      <c r="X24" s="130">
        <f t="shared" si="25"/>
        <v>12.939977769544276</v>
      </c>
      <c r="Y24" s="252">
        <f t="shared" si="26"/>
        <v>2.9480265219876483</v>
      </c>
      <c r="Z24" s="130">
        <f t="shared" si="27"/>
        <v>1.4824797843665769</v>
      </c>
      <c r="AA24" s="130">
        <f t="shared" si="27"/>
        <v>1.5353121801432958</v>
      </c>
      <c r="AB24" s="252">
        <f t="shared" si="28"/>
        <v>5.2832395776718943E-2</v>
      </c>
      <c r="AC24" s="130">
        <f t="shared" si="29"/>
        <v>3.2262400860330689</v>
      </c>
      <c r="AD24" s="130">
        <f t="shared" si="29"/>
        <v>2.6532236667551072</v>
      </c>
      <c r="AE24" s="252">
        <f t="shared" si="30"/>
        <v>-0.57301641927796165</v>
      </c>
      <c r="AF24" s="130">
        <f t="shared" si="31"/>
        <v>0.42498937526561836</v>
      </c>
      <c r="AG24" s="130">
        <f t="shared" si="31"/>
        <v>0.67544748395812226</v>
      </c>
      <c r="AH24" s="252">
        <f t="shared" si="32"/>
        <v>0.2504581086925039</v>
      </c>
    </row>
    <row r="25" spans="1:34" s="64" customFormat="1" ht="14.5" customHeight="1" thickBot="1">
      <c r="A25" s="70" t="s">
        <v>83</v>
      </c>
      <c r="B25" s="131">
        <f t="shared" si="11"/>
        <v>6.3964098171390269</v>
      </c>
      <c r="C25" s="131">
        <f t="shared" si="11"/>
        <v>7.6473649749005252</v>
      </c>
      <c r="D25" s="251">
        <f t="shared" si="12"/>
        <v>1.2509551577614983</v>
      </c>
      <c r="E25" s="131">
        <f t="shared" si="13"/>
        <v>17.413441955193484</v>
      </c>
      <c r="F25" s="131">
        <f t="shared" si="13"/>
        <v>15.476346481457213</v>
      </c>
      <c r="G25" s="251">
        <f t="shared" si="14"/>
        <v>-1.9370954737362709</v>
      </c>
      <c r="H25" s="131">
        <f t="shared" si="15"/>
        <v>19.853836784409257</v>
      </c>
      <c r="I25" s="131">
        <f t="shared" si="15"/>
        <v>18.900922583233054</v>
      </c>
      <c r="J25" s="251">
        <f t="shared" si="16"/>
        <v>-0.95291420117620262</v>
      </c>
      <c r="K25" s="131">
        <f t="shared" si="17"/>
        <v>4.3022820800598582</v>
      </c>
      <c r="L25" s="131">
        <f t="shared" si="17"/>
        <v>5.4512877939529671</v>
      </c>
      <c r="M25" s="251">
        <f t="shared" si="18"/>
        <v>1.1490057138931089</v>
      </c>
      <c r="N25" s="131">
        <f t="shared" si="19"/>
        <v>0</v>
      </c>
      <c r="O25" s="131">
        <f t="shared" si="19"/>
        <v>0</v>
      </c>
      <c r="P25" s="251">
        <f t="shared" si="20"/>
        <v>0</v>
      </c>
      <c r="Q25" s="131">
        <f t="shared" si="21"/>
        <v>7.6455633409809636</v>
      </c>
      <c r="R25" s="131">
        <f t="shared" si="21"/>
        <v>9.9619394340559317</v>
      </c>
      <c r="S25" s="251">
        <f t="shared" si="22"/>
        <v>2.3163760930749682</v>
      </c>
      <c r="T25" s="131">
        <f t="shared" si="23"/>
        <v>3.6204576043068641</v>
      </c>
      <c r="U25" s="131">
        <f t="shared" si="23"/>
        <v>4.9638619937269874</v>
      </c>
      <c r="V25" s="251">
        <f t="shared" si="24"/>
        <v>1.3434043894201233</v>
      </c>
      <c r="W25" s="131">
        <f t="shared" si="25"/>
        <v>11.084281936299874</v>
      </c>
      <c r="X25" s="131">
        <f t="shared" si="25"/>
        <v>13.356798814375695</v>
      </c>
      <c r="Y25" s="251">
        <f t="shared" si="26"/>
        <v>2.2725168780758214</v>
      </c>
      <c r="Z25" s="131">
        <f t="shared" si="27"/>
        <v>2.358490566037736</v>
      </c>
      <c r="AA25" s="131">
        <f t="shared" si="27"/>
        <v>2.5588536335721597</v>
      </c>
      <c r="AB25" s="251">
        <f t="shared" si="28"/>
        <v>0.20036306753442368</v>
      </c>
      <c r="AC25" s="131">
        <f t="shared" si="29"/>
        <v>4.8528027960747409</v>
      </c>
      <c r="AD25" s="131">
        <f t="shared" si="29"/>
        <v>3.8604404351286812</v>
      </c>
      <c r="AE25" s="251">
        <f t="shared" si="30"/>
        <v>-0.99236236094605967</v>
      </c>
      <c r="AF25" s="131">
        <f t="shared" si="31"/>
        <v>1.274968125796855</v>
      </c>
      <c r="AG25" s="131">
        <f t="shared" si="31"/>
        <v>1.1820330969267139</v>
      </c>
      <c r="AH25" s="251">
        <f t="shared" si="32"/>
        <v>-9.2935028870141156E-2</v>
      </c>
    </row>
    <row r="26" spans="1:34" s="64" customFormat="1" ht="14.5" customHeight="1" thickBot="1">
      <c r="A26" s="71" t="s">
        <v>84</v>
      </c>
      <c r="B26" s="130">
        <f t="shared" si="11"/>
        <v>10.049905031469963</v>
      </c>
      <c r="C26" s="130">
        <f t="shared" si="11"/>
        <v>10.348706411698538</v>
      </c>
      <c r="D26" s="252">
        <f t="shared" si="12"/>
        <v>0.29880138022857494</v>
      </c>
      <c r="E26" s="130">
        <f t="shared" si="13"/>
        <v>11.568228105906314</v>
      </c>
      <c r="F26" s="130">
        <f t="shared" si="13"/>
        <v>8.2689031581706196</v>
      </c>
      <c r="G26" s="252">
        <f t="shared" si="14"/>
        <v>-3.2993249477356947</v>
      </c>
      <c r="H26" s="130">
        <f t="shared" si="15"/>
        <v>15.505481120584653</v>
      </c>
      <c r="I26" s="130">
        <f t="shared" si="15"/>
        <v>12.908142799839551</v>
      </c>
      <c r="J26" s="252">
        <f t="shared" si="16"/>
        <v>-2.5973383207451022</v>
      </c>
      <c r="K26" s="130">
        <f t="shared" si="17"/>
        <v>9.6146651702207251</v>
      </c>
      <c r="L26" s="130">
        <f t="shared" si="17"/>
        <v>10.132138857782754</v>
      </c>
      <c r="M26" s="252">
        <f t="shared" si="18"/>
        <v>0.51747368756202938</v>
      </c>
      <c r="N26" s="130">
        <f t="shared" si="19"/>
        <v>0</v>
      </c>
      <c r="O26" s="130">
        <f t="shared" si="19"/>
        <v>0</v>
      </c>
      <c r="P26" s="252">
        <f t="shared" si="20"/>
        <v>0</v>
      </c>
      <c r="Q26" s="130">
        <f t="shared" si="21"/>
        <v>12.742605568301606</v>
      </c>
      <c r="R26" s="130">
        <f t="shared" si="21"/>
        <v>14.253406144850791</v>
      </c>
      <c r="S26" s="252">
        <f t="shared" si="22"/>
        <v>1.510800576549185</v>
      </c>
      <c r="T26" s="130">
        <f t="shared" si="23"/>
        <v>7.0524899057873487</v>
      </c>
      <c r="U26" s="130">
        <f t="shared" si="23"/>
        <v>9.014046093004227</v>
      </c>
      <c r="V26" s="252">
        <f t="shared" si="24"/>
        <v>1.9615561872168783</v>
      </c>
      <c r="W26" s="130">
        <f t="shared" si="25"/>
        <v>17.603771415430607</v>
      </c>
      <c r="X26" s="130">
        <f t="shared" si="25"/>
        <v>17.812152649129306</v>
      </c>
      <c r="Y26" s="252">
        <f t="shared" si="26"/>
        <v>0.20838123369869876</v>
      </c>
      <c r="Z26" s="130">
        <f t="shared" si="27"/>
        <v>5.1886792452830193</v>
      </c>
      <c r="AA26" s="130">
        <f t="shared" si="27"/>
        <v>7.1647901740020474</v>
      </c>
      <c r="AB26" s="252">
        <f t="shared" si="28"/>
        <v>1.9761109287190282</v>
      </c>
      <c r="AC26" s="130">
        <f t="shared" si="29"/>
        <v>8.1731415512837753</v>
      </c>
      <c r="AD26" s="130">
        <f t="shared" si="29"/>
        <v>7.6545502785884851</v>
      </c>
      <c r="AE26" s="252">
        <f t="shared" si="30"/>
        <v>-0.51859127269529015</v>
      </c>
      <c r="AF26" s="130">
        <f t="shared" si="31"/>
        <v>1.4024649383765406</v>
      </c>
      <c r="AG26" s="130">
        <f t="shared" si="31"/>
        <v>1.3508949679162445</v>
      </c>
      <c r="AH26" s="252">
        <f t="shared" si="32"/>
        <v>-5.15699704602961E-2</v>
      </c>
    </row>
    <row r="27" spans="1:34" s="64" customFormat="1" ht="14.5" customHeight="1" thickBot="1">
      <c r="A27" s="70" t="s">
        <v>85</v>
      </c>
      <c r="B27" s="131">
        <f t="shared" si="11"/>
        <v>9.3162265837398976</v>
      </c>
      <c r="C27" s="131">
        <f t="shared" si="11"/>
        <v>9.0593153467756835</v>
      </c>
      <c r="D27" s="251">
        <f t="shared" si="12"/>
        <v>-0.25691123696421414</v>
      </c>
      <c r="E27" s="131">
        <f t="shared" si="13"/>
        <v>4.6843177189409371</v>
      </c>
      <c r="F27" s="131">
        <f t="shared" si="13"/>
        <v>3.3154239287118332</v>
      </c>
      <c r="G27" s="251">
        <f t="shared" si="14"/>
        <v>-1.3688937902291038</v>
      </c>
      <c r="H27" s="131">
        <f t="shared" si="15"/>
        <v>5.7612667478684534</v>
      </c>
      <c r="I27" s="131">
        <f t="shared" si="15"/>
        <v>4.1797031688728437</v>
      </c>
      <c r="J27" s="251">
        <f t="shared" si="16"/>
        <v>-1.5815635789956097</v>
      </c>
      <c r="K27" s="131">
        <f t="shared" si="17"/>
        <v>9.7689861578750463</v>
      </c>
      <c r="L27" s="131">
        <f t="shared" si="17"/>
        <v>10.58902575587906</v>
      </c>
      <c r="M27" s="251">
        <f t="shared" si="18"/>
        <v>0.82003959800401383</v>
      </c>
      <c r="N27" s="131">
        <f t="shared" si="19"/>
        <v>11.43046650453239</v>
      </c>
      <c r="O27" s="131">
        <f t="shared" si="19"/>
        <v>12.819646276895348</v>
      </c>
      <c r="P27" s="251">
        <f t="shared" si="20"/>
        <v>1.389179772362958</v>
      </c>
      <c r="Q27" s="131">
        <f t="shared" si="21"/>
        <v>10.504123519563464</v>
      </c>
      <c r="R27" s="131">
        <f t="shared" si="21"/>
        <v>10.23222461249931</v>
      </c>
      <c r="S27" s="251">
        <f t="shared" si="22"/>
        <v>-0.27189890706415376</v>
      </c>
      <c r="T27" s="131">
        <f t="shared" si="23"/>
        <v>9.2866756393001353</v>
      </c>
      <c r="U27" s="131">
        <f t="shared" si="23"/>
        <v>10.255011591435974</v>
      </c>
      <c r="V27" s="251">
        <f t="shared" si="24"/>
        <v>0.96833595213583834</v>
      </c>
      <c r="W27" s="131">
        <f t="shared" si="25"/>
        <v>11.544210647349662</v>
      </c>
      <c r="X27" s="131">
        <f t="shared" si="25"/>
        <v>10.216746943312337</v>
      </c>
      <c r="Y27" s="251">
        <f t="shared" si="26"/>
        <v>-1.3274637040373243</v>
      </c>
      <c r="Z27" s="131">
        <f t="shared" si="27"/>
        <v>7.6819407008086253</v>
      </c>
      <c r="AA27" s="131">
        <f t="shared" si="27"/>
        <v>11.156601842374616</v>
      </c>
      <c r="AB27" s="251">
        <f t="shared" si="28"/>
        <v>3.4746611415659912</v>
      </c>
      <c r="AC27" s="131">
        <f t="shared" si="29"/>
        <v>11.251512300040329</v>
      </c>
      <c r="AD27" s="131">
        <f t="shared" si="29"/>
        <v>10.201644998673387</v>
      </c>
      <c r="AE27" s="251">
        <f t="shared" si="30"/>
        <v>-1.0498673013669411</v>
      </c>
      <c r="AF27" s="131">
        <f t="shared" si="31"/>
        <v>1.6574585635359116</v>
      </c>
      <c r="AG27" s="131">
        <f t="shared" si="31"/>
        <v>1.5197568389057752</v>
      </c>
      <c r="AH27" s="251">
        <f t="shared" si="32"/>
        <v>-0.13770172463013641</v>
      </c>
    </row>
    <row r="28" spans="1:34" s="64" customFormat="1" ht="14.5" customHeight="1" thickBot="1">
      <c r="A28" s="71" t="s">
        <v>86</v>
      </c>
      <c r="B28" s="130">
        <f t="shared" si="11"/>
        <v>11.437190421213362</v>
      </c>
      <c r="C28" s="130">
        <f t="shared" si="11"/>
        <v>10.526669240971744</v>
      </c>
      <c r="D28" s="252">
        <f t="shared" si="12"/>
        <v>-0.91052118024161821</v>
      </c>
      <c r="E28" s="130">
        <f t="shared" si="13"/>
        <v>2.4643584521384927</v>
      </c>
      <c r="F28" s="130">
        <f t="shared" si="13"/>
        <v>1.9263530336784169</v>
      </c>
      <c r="G28" s="252">
        <f t="shared" si="14"/>
        <v>-0.53800541846007577</v>
      </c>
      <c r="H28" s="130">
        <f t="shared" si="15"/>
        <v>2.8745432399512789</v>
      </c>
      <c r="I28" s="130">
        <f t="shared" si="15"/>
        <v>2.1580425190533492</v>
      </c>
      <c r="J28" s="252">
        <f t="shared" si="16"/>
        <v>-0.71650072089792971</v>
      </c>
      <c r="K28" s="130">
        <f t="shared" si="17"/>
        <v>12.210063598952487</v>
      </c>
      <c r="L28" s="130">
        <f t="shared" si="17"/>
        <v>12.219484882418813</v>
      </c>
      <c r="M28" s="252">
        <f t="shared" si="18"/>
        <v>9.4212834663256473E-3</v>
      </c>
      <c r="N28" s="130">
        <f t="shared" si="19"/>
        <v>18.372761441521114</v>
      </c>
      <c r="O28" s="130">
        <f t="shared" si="19"/>
        <v>18.238143516953926</v>
      </c>
      <c r="P28" s="252">
        <f t="shared" si="20"/>
        <v>-0.13461792456718769</v>
      </c>
      <c r="Q28" s="130">
        <f t="shared" si="21"/>
        <v>13.015439945433124</v>
      </c>
      <c r="R28" s="130">
        <f t="shared" si="21"/>
        <v>11.296817254123228</v>
      </c>
      <c r="S28" s="252">
        <f t="shared" si="22"/>
        <v>-1.7186226913098963</v>
      </c>
      <c r="T28" s="130">
        <f t="shared" si="23"/>
        <v>13.687752355316285</v>
      </c>
      <c r="U28" s="130">
        <f t="shared" si="23"/>
        <v>14.237010773216964</v>
      </c>
      <c r="V28" s="252">
        <f t="shared" si="24"/>
        <v>0.54925841790067942</v>
      </c>
      <c r="W28" s="130">
        <f t="shared" si="25"/>
        <v>12.441071633896746</v>
      </c>
      <c r="X28" s="130">
        <f t="shared" si="25"/>
        <v>9.2997406446832152</v>
      </c>
      <c r="Y28" s="252">
        <f t="shared" si="26"/>
        <v>-3.1413309892135306</v>
      </c>
      <c r="Z28" s="130">
        <f t="shared" si="27"/>
        <v>15.902964959568733</v>
      </c>
      <c r="AA28" s="130">
        <f t="shared" si="27"/>
        <v>16.581371545547594</v>
      </c>
      <c r="AB28" s="252">
        <f t="shared" si="28"/>
        <v>0.67840658597886083</v>
      </c>
      <c r="AC28" s="130">
        <f t="shared" si="29"/>
        <v>13.886275036967334</v>
      </c>
      <c r="AD28" s="130">
        <f t="shared" si="29"/>
        <v>14.871318652162378</v>
      </c>
      <c r="AE28" s="252">
        <f t="shared" si="30"/>
        <v>0.98504361519504435</v>
      </c>
      <c r="AF28" s="130">
        <f t="shared" si="31"/>
        <v>1.7424564385890353</v>
      </c>
      <c r="AG28" s="130">
        <f t="shared" si="31"/>
        <v>2.1614319486659914</v>
      </c>
      <c r="AH28" s="252">
        <f t="shared" si="32"/>
        <v>0.4189755100769561</v>
      </c>
    </row>
    <row r="29" spans="1:34" s="64" customFormat="1" ht="14.5" customHeight="1" thickBot="1">
      <c r="A29" s="70" t="s">
        <v>87</v>
      </c>
      <c r="B29" s="131">
        <f t="shared" si="11"/>
        <v>15.450076347249636</v>
      </c>
      <c r="C29" s="131">
        <f t="shared" si="11"/>
        <v>14.448567063445427</v>
      </c>
      <c r="D29" s="251">
        <f t="shared" si="12"/>
        <v>-1.001509283804209</v>
      </c>
      <c r="E29" s="131">
        <f t="shared" si="13"/>
        <v>1.4460285132382893</v>
      </c>
      <c r="F29" s="131">
        <f t="shared" si="13"/>
        <v>0.57659546586292754</v>
      </c>
      <c r="G29" s="251">
        <f t="shared" si="14"/>
        <v>-0.86943304737536176</v>
      </c>
      <c r="H29" s="131">
        <f t="shared" si="15"/>
        <v>1.6565164433617539</v>
      </c>
      <c r="I29" s="131">
        <f t="shared" si="15"/>
        <v>0.90653830726032891</v>
      </c>
      <c r="J29" s="251">
        <f t="shared" si="16"/>
        <v>-0.74997813610142494</v>
      </c>
      <c r="K29" s="131">
        <f t="shared" si="17"/>
        <v>15.965207631874298</v>
      </c>
      <c r="L29" s="131">
        <f t="shared" si="17"/>
        <v>17.209406494960806</v>
      </c>
      <c r="M29" s="251">
        <f t="shared" si="18"/>
        <v>1.244198863086508</v>
      </c>
      <c r="N29" s="131">
        <f t="shared" si="19"/>
        <v>28.797258456776476</v>
      </c>
      <c r="O29" s="131">
        <f t="shared" si="19"/>
        <v>29.075137997071081</v>
      </c>
      <c r="P29" s="251">
        <f t="shared" si="20"/>
        <v>0.27787954029460593</v>
      </c>
      <c r="Q29" s="131">
        <f t="shared" si="21"/>
        <v>18.899981397656106</v>
      </c>
      <c r="R29" s="131">
        <f t="shared" si="21"/>
        <v>16.702520822990788</v>
      </c>
      <c r="S29" s="251">
        <f t="shared" si="22"/>
        <v>-2.1974605746653175</v>
      </c>
      <c r="T29" s="131">
        <f t="shared" si="23"/>
        <v>21.332436069986542</v>
      </c>
      <c r="U29" s="131">
        <f t="shared" si="23"/>
        <v>21.205509341333698</v>
      </c>
      <c r="V29" s="251">
        <f t="shared" si="24"/>
        <v>-0.12692672865284393</v>
      </c>
      <c r="W29" s="131">
        <f t="shared" si="25"/>
        <v>16.821892606645971</v>
      </c>
      <c r="X29" s="131">
        <f t="shared" si="25"/>
        <v>13.643942200815117</v>
      </c>
      <c r="Y29" s="251">
        <f t="shared" si="26"/>
        <v>-3.1779504058308543</v>
      </c>
      <c r="Z29" s="131">
        <f t="shared" si="27"/>
        <v>24.393530997304584</v>
      </c>
      <c r="AA29" s="131">
        <f t="shared" si="27"/>
        <v>23.541453428863868</v>
      </c>
      <c r="AB29" s="251">
        <f t="shared" si="28"/>
        <v>-0.85207756844071625</v>
      </c>
      <c r="AC29" s="131">
        <f t="shared" si="29"/>
        <v>17.999731146659496</v>
      </c>
      <c r="AD29" s="131">
        <f t="shared" si="29"/>
        <v>18.439904483947998</v>
      </c>
      <c r="AE29" s="251">
        <f t="shared" si="30"/>
        <v>0.44017333728850261</v>
      </c>
      <c r="AF29" s="131">
        <f t="shared" si="31"/>
        <v>2.6349341266468338</v>
      </c>
      <c r="AG29" s="131">
        <f t="shared" si="31"/>
        <v>2.43161094224924</v>
      </c>
      <c r="AH29" s="251">
        <f t="shared" si="32"/>
        <v>-0.20332318439759378</v>
      </c>
    </row>
    <row r="30" spans="1:34" s="64" customFormat="1" ht="14.5" customHeight="1" thickBot="1">
      <c r="A30" s="71" t="s">
        <v>88</v>
      </c>
      <c r="B30" s="130">
        <f t="shared" si="11"/>
        <v>11.848720718036573</v>
      </c>
      <c r="C30" s="130">
        <f t="shared" si="11"/>
        <v>10.869163742591878</v>
      </c>
      <c r="D30" s="252">
        <f t="shared" si="12"/>
        <v>-0.97955697544469444</v>
      </c>
      <c r="E30" s="130">
        <f t="shared" si="13"/>
        <v>0.61099796334012224</v>
      </c>
      <c r="F30" s="130">
        <f t="shared" si="13"/>
        <v>0.31450661774341504</v>
      </c>
      <c r="G30" s="252">
        <f t="shared" si="14"/>
        <v>-0.2964913455967072</v>
      </c>
      <c r="H30" s="130">
        <f t="shared" si="15"/>
        <v>0.70645554202192451</v>
      </c>
      <c r="I30" s="130">
        <f t="shared" si="15"/>
        <v>0.40914560770156438</v>
      </c>
      <c r="J30" s="252">
        <f t="shared" si="16"/>
        <v>-0.29730993432036013</v>
      </c>
      <c r="K30" s="130">
        <f t="shared" si="17"/>
        <v>15.179573512906845</v>
      </c>
      <c r="L30" s="130">
        <f t="shared" si="17"/>
        <v>14.253079507278835</v>
      </c>
      <c r="M30" s="252">
        <f t="shared" si="18"/>
        <v>-0.92649400562800999</v>
      </c>
      <c r="N30" s="130">
        <f t="shared" si="19"/>
        <v>18.173778465620163</v>
      </c>
      <c r="O30" s="130">
        <f t="shared" si="19"/>
        <v>20.491156922383688</v>
      </c>
      <c r="P30" s="252">
        <f t="shared" si="20"/>
        <v>2.3173784567635245</v>
      </c>
      <c r="Q30" s="130">
        <f t="shared" si="21"/>
        <v>11.576858684194208</v>
      </c>
      <c r="R30" s="130">
        <f t="shared" si="21"/>
        <v>11.478846047768767</v>
      </c>
      <c r="S30" s="252">
        <f t="shared" si="22"/>
        <v>-9.8012636425441002E-2</v>
      </c>
      <c r="T30" s="130">
        <f t="shared" si="23"/>
        <v>17.106325706594884</v>
      </c>
      <c r="U30" s="130">
        <f t="shared" si="23"/>
        <v>16.159825446611208</v>
      </c>
      <c r="V30" s="252">
        <f t="shared" si="24"/>
        <v>-0.94650025998367582</v>
      </c>
      <c r="W30" s="130">
        <f t="shared" si="25"/>
        <v>6.8529377946418304</v>
      </c>
      <c r="X30" s="130">
        <f t="shared" si="25"/>
        <v>8.299370137087811</v>
      </c>
      <c r="Y30" s="252">
        <f t="shared" si="26"/>
        <v>1.4464323424459806</v>
      </c>
      <c r="Z30" s="130">
        <f t="shared" si="27"/>
        <v>14.622641509433961</v>
      </c>
      <c r="AA30" s="130">
        <f t="shared" si="27"/>
        <v>11.668372569089048</v>
      </c>
      <c r="AB30" s="252">
        <f t="shared" si="28"/>
        <v>-2.9542689403449138</v>
      </c>
      <c r="AC30" s="130">
        <f t="shared" si="29"/>
        <v>12.770533673880898</v>
      </c>
      <c r="AD30" s="130">
        <f t="shared" si="29"/>
        <v>13.478376227115946</v>
      </c>
      <c r="AE30" s="252">
        <f t="shared" si="30"/>
        <v>0.7078425532350483</v>
      </c>
      <c r="AF30" s="130">
        <f t="shared" si="31"/>
        <v>2.1674458138546537</v>
      </c>
      <c r="AG30" s="130">
        <f t="shared" si="31"/>
        <v>1.9250253292806485</v>
      </c>
      <c r="AH30" s="252">
        <f t="shared" si="32"/>
        <v>-0.24242048457400522</v>
      </c>
    </row>
    <row r="31" spans="1:34" s="64" customFormat="1" ht="14.5" customHeight="1" thickBot="1">
      <c r="A31" s="70" t="s">
        <v>89</v>
      </c>
      <c r="B31" s="131">
        <f t="shared" si="11"/>
        <v>14.38307698037317</v>
      </c>
      <c r="C31" s="131">
        <f t="shared" si="11"/>
        <v>11.639776371237177</v>
      </c>
      <c r="D31" s="251">
        <f t="shared" si="12"/>
        <v>-2.7433006091359928</v>
      </c>
      <c r="E31" s="131">
        <f t="shared" si="13"/>
        <v>0.26476578411405294</v>
      </c>
      <c r="F31" s="131">
        <f t="shared" si="13"/>
        <v>0.23587996330756125</v>
      </c>
      <c r="G31" s="251">
        <f t="shared" si="14"/>
        <v>-2.8885820806491685E-2</v>
      </c>
      <c r="H31" s="131">
        <f t="shared" si="15"/>
        <v>0.31668696711327649</v>
      </c>
      <c r="I31" s="131">
        <f t="shared" si="15"/>
        <v>0.29683112715603688</v>
      </c>
      <c r="J31" s="251">
        <f t="shared" si="16"/>
        <v>-1.9855839957239607E-2</v>
      </c>
      <c r="K31" s="131">
        <f t="shared" si="17"/>
        <v>22.343808454919564</v>
      </c>
      <c r="L31" s="131">
        <f t="shared" si="17"/>
        <v>19.337066069428893</v>
      </c>
      <c r="M31" s="251">
        <f t="shared" si="18"/>
        <v>-3.0067423854906714</v>
      </c>
      <c r="N31" s="131">
        <f t="shared" si="19"/>
        <v>17.831085562679636</v>
      </c>
      <c r="O31" s="131">
        <f t="shared" si="19"/>
        <v>15.038864481243664</v>
      </c>
      <c r="P31" s="251">
        <f t="shared" si="20"/>
        <v>-2.7922210814359723</v>
      </c>
      <c r="Q31" s="131">
        <f t="shared" si="21"/>
        <v>11.328827432256464</v>
      </c>
      <c r="R31" s="131">
        <f t="shared" si="21"/>
        <v>8.4174527000937722</v>
      </c>
      <c r="S31" s="251">
        <f t="shared" si="22"/>
        <v>-2.9113747321626917</v>
      </c>
      <c r="T31" s="131">
        <f t="shared" si="23"/>
        <v>18.169582772543741</v>
      </c>
      <c r="U31" s="131">
        <f t="shared" si="23"/>
        <v>14.932496931678713</v>
      </c>
      <c r="V31" s="251">
        <f t="shared" si="24"/>
        <v>-3.2370858408650278</v>
      </c>
      <c r="W31" s="131">
        <f t="shared" si="25"/>
        <v>5.4846498792687131</v>
      </c>
      <c r="X31" s="131">
        <f t="shared" si="25"/>
        <v>3.9922193404964803</v>
      </c>
      <c r="Y31" s="251">
        <f t="shared" si="26"/>
        <v>-1.4924305387722328</v>
      </c>
      <c r="Z31" s="131">
        <f t="shared" si="27"/>
        <v>15.363881401617251</v>
      </c>
      <c r="AA31" s="131">
        <f t="shared" si="27"/>
        <v>11.463664278403275</v>
      </c>
      <c r="AB31" s="251">
        <f t="shared" si="28"/>
        <v>-3.9002171232139755</v>
      </c>
      <c r="AC31" s="131">
        <f t="shared" si="29"/>
        <v>10.848232289286194</v>
      </c>
      <c r="AD31" s="131">
        <f t="shared" si="29"/>
        <v>11.674184133722473</v>
      </c>
      <c r="AE31" s="251">
        <f t="shared" si="30"/>
        <v>0.825951844436279</v>
      </c>
      <c r="AF31" s="131">
        <f t="shared" si="31"/>
        <v>3.0174245643858906</v>
      </c>
      <c r="AG31" s="131">
        <f t="shared" si="31"/>
        <v>2.6680175616345827</v>
      </c>
      <c r="AH31" s="251">
        <f t="shared" si="32"/>
        <v>-0.34940700275130787</v>
      </c>
    </row>
    <row r="32" spans="1:34" s="64" customFormat="1" ht="14.5" customHeight="1" thickBot="1">
      <c r="A32" s="71" t="s">
        <v>63</v>
      </c>
      <c r="B32" s="130">
        <f t="shared" si="11"/>
        <v>9.6812036795650069</v>
      </c>
      <c r="C32" s="130">
        <f t="shared" si="11"/>
        <v>9.2070580729647595</v>
      </c>
      <c r="D32" s="252">
        <f t="shared" si="12"/>
        <v>-0.4741456066002474</v>
      </c>
      <c r="E32" s="130">
        <f t="shared" si="13"/>
        <v>0.26476578411405294</v>
      </c>
      <c r="F32" s="130">
        <f t="shared" si="13"/>
        <v>0.20967107849561001</v>
      </c>
      <c r="G32" s="252">
        <f t="shared" si="14"/>
        <v>-5.509470561844293E-2</v>
      </c>
      <c r="H32" s="130">
        <f t="shared" si="15"/>
        <v>0.37758830694275275</v>
      </c>
      <c r="I32" s="130">
        <f t="shared" si="15"/>
        <v>0.32089851584436424</v>
      </c>
      <c r="J32" s="252">
        <f t="shared" si="16"/>
        <v>-5.6689791098388509E-2</v>
      </c>
      <c r="K32" s="130">
        <f t="shared" si="17"/>
        <v>6.4627759072203519</v>
      </c>
      <c r="L32" s="130">
        <f t="shared" si="17"/>
        <v>5.8992161254199331</v>
      </c>
      <c r="M32" s="252">
        <f t="shared" si="18"/>
        <v>-0.56355978180041877</v>
      </c>
      <c r="N32" s="130">
        <f t="shared" si="19"/>
        <v>5.3946495688702187</v>
      </c>
      <c r="O32" s="130">
        <f t="shared" si="19"/>
        <v>4.337050805452292</v>
      </c>
      <c r="P32" s="252">
        <f t="shared" si="20"/>
        <v>-1.0575987634179267</v>
      </c>
      <c r="Q32" s="130">
        <f t="shared" si="21"/>
        <v>3.9188937806163575</v>
      </c>
      <c r="R32" s="130">
        <f t="shared" si="21"/>
        <v>2.9179767223785094</v>
      </c>
      <c r="S32" s="252">
        <f t="shared" si="22"/>
        <v>-1.0009170582378482</v>
      </c>
      <c r="T32" s="130">
        <f t="shared" si="23"/>
        <v>5.5316285329744277</v>
      </c>
      <c r="U32" s="130">
        <f t="shared" si="23"/>
        <v>4.2274648847674898</v>
      </c>
      <c r="V32" s="252">
        <f t="shared" si="24"/>
        <v>-1.3041636482069379</v>
      </c>
      <c r="W32" s="130">
        <f t="shared" si="25"/>
        <v>2.5411061285500747</v>
      </c>
      <c r="X32" s="130">
        <f t="shared" si="25"/>
        <v>2.0285290848462392</v>
      </c>
      <c r="Y32" s="252">
        <f t="shared" si="26"/>
        <v>-0.5125770437038355</v>
      </c>
      <c r="Z32" s="130">
        <f t="shared" si="27"/>
        <v>11.590296495956874</v>
      </c>
      <c r="AA32" s="130">
        <f t="shared" si="27"/>
        <v>12.077789150460594</v>
      </c>
      <c r="AB32" s="252">
        <f t="shared" si="28"/>
        <v>0.48749265450372015</v>
      </c>
      <c r="AC32" s="130">
        <f t="shared" si="29"/>
        <v>13.348568355961822</v>
      </c>
      <c r="AD32" s="130">
        <f t="shared" si="29"/>
        <v>12.934465375431149</v>
      </c>
      <c r="AE32" s="252">
        <f t="shared" si="30"/>
        <v>-0.41410298053067329</v>
      </c>
      <c r="AF32" s="130">
        <f t="shared" si="31"/>
        <v>85.29536761580961</v>
      </c>
      <c r="AG32" s="130">
        <f t="shared" si="31"/>
        <v>85.410334346504555</v>
      </c>
      <c r="AH32" s="252">
        <f t="shared" si="32"/>
        <v>0.11496673069494534</v>
      </c>
    </row>
    <row r="33" spans="1:34" s="210" customFormat="1" ht="20" customHeight="1">
      <c r="A33" s="456" t="s">
        <v>144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</row>
    <row r="34" spans="1:34" s="64" customFormat="1" ht="14.5" customHeight="1">
      <c r="A34" s="465" t="s">
        <v>305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</row>
  </sheetData>
  <mergeCells count="21">
    <mergeCell ref="A33:AH33"/>
    <mergeCell ref="A34:AH34"/>
    <mergeCell ref="A5:A8"/>
    <mergeCell ref="E5:AE5"/>
    <mergeCell ref="B5:D7"/>
    <mergeCell ref="B21:M21"/>
    <mergeCell ref="Z6:AB7"/>
    <mergeCell ref="N21:Y21"/>
    <mergeCell ref="Z21:AH21"/>
    <mergeCell ref="B9:M9"/>
    <mergeCell ref="N9:Y9"/>
    <mergeCell ref="AF5:AH7"/>
    <mergeCell ref="E6:G7"/>
    <mergeCell ref="H6:J7"/>
    <mergeCell ref="K6:M7"/>
    <mergeCell ref="N6:P7"/>
    <mergeCell ref="Q6:S7"/>
    <mergeCell ref="T6:Y6"/>
    <mergeCell ref="AC6:AE7"/>
    <mergeCell ref="T7:V7"/>
    <mergeCell ref="W7:Y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selection activeCell="A2" sqref="A2"/>
    </sheetView>
  </sheetViews>
  <sheetFormatPr baseColWidth="10" defaultColWidth="10.81640625" defaultRowHeight="14"/>
  <cols>
    <col min="1" max="1" width="16" style="1" customWidth="1"/>
    <col min="2" max="3" width="9.1796875" style="1" customWidth="1"/>
    <col min="4" max="4" width="13.7265625" style="1" customWidth="1"/>
    <col min="5" max="6" width="9.1796875" style="1" customWidth="1"/>
    <col min="7" max="7" width="13.7265625" style="1" customWidth="1"/>
    <col min="8" max="9" width="9.1796875" style="1" customWidth="1"/>
    <col min="10" max="10" width="13.7265625" style="1" customWidth="1"/>
    <col min="11" max="12" width="9.1796875" style="1" customWidth="1"/>
    <col min="13" max="13" width="12.7265625" style="1" customWidth="1"/>
    <col min="14" max="15" width="9.1796875" style="1" customWidth="1"/>
    <col min="16" max="16" width="13" style="1" customWidth="1"/>
    <col min="17" max="18" width="9.1796875" style="1" customWidth="1"/>
    <col min="19" max="19" width="12.453125" style="1" customWidth="1"/>
    <col min="20" max="21" width="9.1796875" style="1" customWidth="1"/>
    <col min="22" max="22" width="12.453125" style="1" customWidth="1"/>
    <col min="23" max="24" width="9.1796875" style="1" customWidth="1"/>
    <col min="25" max="25" width="12.453125" style="1" customWidth="1"/>
    <col min="26" max="27" width="9.1796875" style="1" customWidth="1"/>
    <col min="28" max="28" width="12.453125" style="1" customWidth="1"/>
    <col min="29" max="30" width="9.1796875" style="1" customWidth="1"/>
    <col min="31" max="31" width="12.7265625" style="1" customWidth="1"/>
    <col min="32" max="33" width="9.1796875" style="1" customWidth="1"/>
    <col min="34" max="34" width="12.7265625" style="1" customWidth="1"/>
    <col min="35" max="16384" width="10.81640625" style="1"/>
  </cols>
  <sheetData>
    <row r="1" spans="1:34" s="15" customFormat="1" ht="20.149999999999999" customHeight="1">
      <c r="A1" s="35" t="s">
        <v>0</v>
      </c>
    </row>
    <row r="2" spans="1:34" s="2" customFormat="1" ht="14.5" customHeight="1">
      <c r="A2" s="4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1:34" s="54" customFormat="1" ht="14.5" customHeight="1">
      <c r="A3" s="54" t="s">
        <v>272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4" s="2" customFormat="1" ht="14.5" customHeight="1" thickBo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1:34" s="42" customFormat="1" ht="14.5" customHeight="1" thickBot="1">
      <c r="A5" s="371" t="s">
        <v>55</v>
      </c>
      <c r="B5" s="445" t="s">
        <v>312</v>
      </c>
      <c r="C5" s="469"/>
      <c r="D5" s="446"/>
      <c r="E5" s="466" t="s">
        <v>51</v>
      </c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8"/>
      <c r="AF5" s="371" t="s">
        <v>140</v>
      </c>
      <c r="AG5" s="371"/>
      <c r="AH5" s="371"/>
    </row>
    <row r="6" spans="1:34" s="42" customFormat="1" ht="14.5" customHeight="1" thickBot="1">
      <c r="A6" s="371"/>
      <c r="B6" s="447"/>
      <c r="C6" s="470"/>
      <c r="D6" s="448"/>
      <c r="E6" s="371" t="s">
        <v>91</v>
      </c>
      <c r="F6" s="371"/>
      <c r="G6" s="371"/>
      <c r="H6" s="371" t="s">
        <v>90</v>
      </c>
      <c r="I6" s="371"/>
      <c r="J6" s="371"/>
      <c r="K6" s="371" t="s">
        <v>61</v>
      </c>
      <c r="L6" s="371"/>
      <c r="M6" s="371"/>
      <c r="N6" s="371" t="s">
        <v>54</v>
      </c>
      <c r="O6" s="371"/>
      <c r="P6" s="371"/>
      <c r="Q6" s="371" t="s">
        <v>145</v>
      </c>
      <c r="R6" s="371"/>
      <c r="S6" s="371"/>
      <c r="T6" s="371" t="s">
        <v>51</v>
      </c>
      <c r="U6" s="371"/>
      <c r="V6" s="371"/>
      <c r="W6" s="371"/>
      <c r="X6" s="371"/>
      <c r="Y6" s="371"/>
      <c r="Z6" s="371" t="s">
        <v>310</v>
      </c>
      <c r="AA6" s="371"/>
      <c r="AB6" s="371"/>
      <c r="AC6" s="371" t="s">
        <v>92</v>
      </c>
      <c r="AD6" s="371"/>
      <c r="AE6" s="371"/>
      <c r="AF6" s="371"/>
      <c r="AG6" s="371"/>
      <c r="AH6" s="371"/>
    </row>
    <row r="7" spans="1:34" s="42" customFormat="1" ht="30" customHeight="1" thickBot="1">
      <c r="A7" s="371"/>
      <c r="B7" s="471"/>
      <c r="C7" s="472"/>
      <c r="D7" s="473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 t="s">
        <v>331</v>
      </c>
      <c r="U7" s="371"/>
      <c r="V7" s="371"/>
      <c r="W7" s="371" t="s">
        <v>316</v>
      </c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</row>
    <row r="8" spans="1:34" s="60" customFormat="1" ht="30" customHeight="1" thickBot="1">
      <c r="A8" s="371"/>
      <c r="B8" s="247">
        <v>2011</v>
      </c>
      <c r="C8" s="247">
        <v>2015</v>
      </c>
      <c r="D8" s="247" t="s">
        <v>59</v>
      </c>
      <c r="E8" s="241">
        <v>2011</v>
      </c>
      <c r="F8" s="241">
        <v>2015</v>
      </c>
      <c r="G8" s="241" t="s">
        <v>59</v>
      </c>
      <c r="H8" s="241">
        <v>2011</v>
      </c>
      <c r="I8" s="241">
        <v>2015</v>
      </c>
      <c r="J8" s="241" t="s">
        <v>59</v>
      </c>
      <c r="K8" s="241">
        <v>2011</v>
      </c>
      <c r="L8" s="241">
        <v>2015</v>
      </c>
      <c r="M8" s="241" t="s">
        <v>59</v>
      </c>
      <c r="N8" s="241">
        <v>2011</v>
      </c>
      <c r="O8" s="241">
        <v>2015</v>
      </c>
      <c r="P8" s="241" t="s">
        <v>59</v>
      </c>
      <c r="Q8" s="241">
        <v>2011</v>
      </c>
      <c r="R8" s="241">
        <v>2015</v>
      </c>
      <c r="S8" s="241" t="s">
        <v>59</v>
      </c>
      <c r="T8" s="241">
        <v>2011</v>
      </c>
      <c r="U8" s="241">
        <v>2015</v>
      </c>
      <c r="V8" s="241" t="s">
        <v>59</v>
      </c>
      <c r="W8" s="241">
        <v>2011</v>
      </c>
      <c r="X8" s="241">
        <v>2015</v>
      </c>
      <c r="Y8" s="241" t="s">
        <v>59</v>
      </c>
      <c r="Z8" s="265">
        <v>2011</v>
      </c>
      <c r="AA8" s="265">
        <v>2015</v>
      </c>
      <c r="AB8" s="265" t="s">
        <v>59</v>
      </c>
      <c r="AC8" s="241">
        <v>2011</v>
      </c>
      <c r="AD8" s="241">
        <v>2015</v>
      </c>
      <c r="AE8" s="241" t="s">
        <v>59</v>
      </c>
      <c r="AF8" s="241">
        <v>2011</v>
      </c>
      <c r="AG8" s="241">
        <v>2015</v>
      </c>
      <c r="AH8" s="241" t="s">
        <v>59</v>
      </c>
    </row>
    <row r="9" spans="1:34" s="51" customFormat="1" ht="14.5" customHeight="1" thickBot="1">
      <c r="A9" s="59"/>
      <c r="B9" s="256"/>
      <c r="C9" s="256"/>
      <c r="D9" s="256"/>
      <c r="E9" s="474"/>
      <c r="F9" s="474"/>
      <c r="G9" s="474"/>
      <c r="H9" s="474"/>
      <c r="I9" s="474"/>
      <c r="J9" s="474"/>
      <c r="K9" s="474"/>
      <c r="L9" s="474"/>
      <c r="M9" s="474"/>
      <c r="N9" s="474" t="s">
        <v>5</v>
      </c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474"/>
      <c r="AA9" s="474"/>
      <c r="AB9" s="474"/>
      <c r="AC9" s="474"/>
      <c r="AD9" s="474"/>
      <c r="AE9" s="474"/>
      <c r="AF9" s="474"/>
      <c r="AG9" s="474"/>
      <c r="AH9" s="474"/>
    </row>
    <row r="10" spans="1:34" s="64" customFormat="1" ht="14.5" customHeight="1" thickBot="1">
      <c r="A10" s="102" t="s">
        <v>2</v>
      </c>
      <c r="B10" s="13">
        <f>SUM(B11:B20)</f>
        <v>24731</v>
      </c>
      <c r="C10" s="13">
        <f>SUM(C11:C20)</f>
        <v>27014</v>
      </c>
      <c r="D10" s="79">
        <f>C10-B10</f>
        <v>2283</v>
      </c>
      <c r="E10" s="13">
        <f>SUM(E11:E20)</f>
        <v>1782</v>
      </c>
      <c r="F10" s="13">
        <f>SUM(F11:F20)</f>
        <v>3116</v>
      </c>
      <c r="G10" s="79">
        <f>F10-E10</f>
        <v>1334</v>
      </c>
      <c r="H10" s="13">
        <f>SUM(H11:H20)</f>
        <v>3175</v>
      </c>
      <c r="I10" s="13">
        <f>SUM(I11:I20)</f>
        <v>5631</v>
      </c>
      <c r="J10" s="79">
        <f>I10-H10</f>
        <v>2456</v>
      </c>
      <c r="K10" s="13">
        <f>SUM(K11:K20)</f>
        <v>11333</v>
      </c>
      <c r="L10" s="13">
        <f>SUM(L11:L20)</f>
        <v>11047</v>
      </c>
      <c r="M10" s="79">
        <f>L10-K10</f>
        <v>-286</v>
      </c>
      <c r="N10" s="13">
        <f>SUM(N11:N20)</f>
        <v>5420</v>
      </c>
      <c r="O10" s="13">
        <f>SUM(O11:O20)</f>
        <v>5240</v>
      </c>
      <c r="P10" s="79">
        <f>O10-N10</f>
        <v>-180</v>
      </c>
      <c r="Q10" s="13">
        <f>SUM(Q11:Q20)</f>
        <v>8608</v>
      </c>
      <c r="R10" s="13">
        <f>SUM(R11:R20)</f>
        <v>10052</v>
      </c>
      <c r="S10" s="79">
        <f>R10-Q10</f>
        <v>1444</v>
      </c>
      <c r="T10" s="13">
        <f>SUM(T11:T20)</f>
        <v>4370</v>
      </c>
      <c r="U10" s="13">
        <f>SUM(U11:U20)</f>
        <v>4112</v>
      </c>
      <c r="V10" s="79">
        <f>U10-T10</f>
        <v>-258</v>
      </c>
      <c r="W10" s="13">
        <f>SUM(W11:W20)</f>
        <v>4238</v>
      </c>
      <c r="X10" s="13">
        <f>SUM(X11:X20)</f>
        <v>5940</v>
      </c>
      <c r="Y10" s="79">
        <f>X10-W10</f>
        <v>1702</v>
      </c>
      <c r="Z10" s="13">
        <f>SUM(Z11:Z20)</f>
        <v>862</v>
      </c>
      <c r="AA10" s="13">
        <f>SUM(AA11:AA20)</f>
        <v>534</v>
      </c>
      <c r="AB10" s="79">
        <f>AA10-Z10</f>
        <v>-328</v>
      </c>
      <c r="AC10" s="13">
        <f>SUM(AC11:AC20)</f>
        <v>1329</v>
      </c>
      <c r="AD10" s="13">
        <f>SUM(AD11:AD20)</f>
        <v>1378</v>
      </c>
      <c r="AE10" s="79">
        <f>AD10-AC10</f>
        <v>49</v>
      </c>
      <c r="AF10" s="13">
        <f>SUM(AF11:AF20)</f>
        <v>814</v>
      </c>
      <c r="AG10" s="13">
        <f>SUM(AG11:AG20)</f>
        <v>879</v>
      </c>
      <c r="AH10" s="79">
        <f>AG10-AF10</f>
        <v>65</v>
      </c>
    </row>
    <row r="11" spans="1:34" s="64" customFormat="1" ht="14.5" customHeight="1" thickBot="1">
      <c r="A11" s="70" t="s">
        <v>143</v>
      </c>
      <c r="B11" s="11">
        <v>1183</v>
      </c>
      <c r="C11" s="11">
        <v>1875</v>
      </c>
      <c r="D11" s="80">
        <f t="shared" ref="D11:D20" si="0">C11-B11</f>
        <v>692</v>
      </c>
      <c r="E11" s="11">
        <v>532</v>
      </c>
      <c r="F11" s="11">
        <v>1004</v>
      </c>
      <c r="G11" s="80">
        <f t="shared" ref="G11:G20" si="1">F11-E11</f>
        <v>472</v>
      </c>
      <c r="H11" s="11">
        <v>717</v>
      </c>
      <c r="I11" s="11">
        <v>1393</v>
      </c>
      <c r="J11" s="80">
        <f t="shared" ref="J11:J20" si="2">I11-H11</f>
        <v>676</v>
      </c>
      <c r="K11" s="11">
        <v>283</v>
      </c>
      <c r="L11" s="11">
        <v>306</v>
      </c>
      <c r="M11" s="80">
        <f t="shared" ref="M11:M20" si="3">L11-K11</f>
        <v>23</v>
      </c>
      <c r="N11" s="11">
        <v>0</v>
      </c>
      <c r="O11" s="11">
        <v>0</v>
      </c>
      <c r="P11" s="80">
        <f t="shared" ref="P11:P20" si="4">O11-N11</f>
        <v>0</v>
      </c>
      <c r="Q11" s="11">
        <v>239</v>
      </c>
      <c r="R11" s="11">
        <v>456</v>
      </c>
      <c r="S11" s="80">
        <f t="shared" ref="S11:S20" si="5">R11-Q11</f>
        <v>217</v>
      </c>
      <c r="T11" s="11">
        <v>49</v>
      </c>
      <c r="U11" s="11">
        <v>81</v>
      </c>
      <c r="V11" s="80">
        <f t="shared" ref="V11:V20" si="6">U11-T11</f>
        <v>32</v>
      </c>
      <c r="W11" s="11">
        <v>190</v>
      </c>
      <c r="X11" s="11">
        <v>375</v>
      </c>
      <c r="Y11" s="80">
        <f t="shared" ref="Y11:Y20" si="7">X11-W11</f>
        <v>185</v>
      </c>
      <c r="Z11" s="11">
        <v>13</v>
      </c>
      <c r="AA11" s="11">
        <v>5</v>
      </c>
      <c r="AB11" s="80">
        <f t="shared" ref="AB11:AB20" si="8">AA11-Z11</f>
        <v>-8</v>
      </c>
      <c r="AC11" s="11">
        <v>111</v>
      </c>
      <c r="AD11" s="11">
        <v>98</v>
      </c>
      <c r="AE11" s="80">
        <f t="shared" ref="AE11:AE20" si="9">AD11-AC11</f>
        <v>-13</v>
      </c>
      <c r="AF11" s="11">
        <v>5</v>
      </c>
      <c r="AG11" s="11">
        <v>5</v>
      </c>
      <c r="AH11" s="80">
        <f t="shared" ref="AH11:AH20" si="10">AG11-AF11</f>
        <v>0</v>
      </c>
    </row>
    <row r="12" spans="1:34" s="64" customFormat="1" ht="14.5" customHeight="1" thickBot="1">
      <c r="A12" s="71" t="s">
        <v>82</v>
      </c>
      <c r="B12" s="12">
        <v>1350</v>
      </c>
      <c r="C12" s="12">
        <v>2376</v>
      </c>
      <c r="D12" s="79">
        <f t="shared" si="0"/>
        <v>1026</v>
      </c>
      <c r="E12" s="12">
        <v>558</v>
      </c>
      <c r="F12" s="12">
        <v>1088</v>
      </c>
      <c r="G12" s="79">
        <f t="shared" si="1"/>
        <v>530</v>
      </c>
      <c r="H12" s="12">
        <v>962</v>
      </c>
      <c r="I12" s="12">
        <v>1895</v>
      </c>
      <c r="J12" s="79">
        <f t="shared" si="2"/>
        <v>933</v>
      </c>
      <c r="K12" s="12">
        <v>213</v>
      </c>
      <c r="L12" s="12">
        <v>250</v>
      </c>
      <c r="M12" s="79">
        <f t="shared" si="3"/>
        <v>37</v>
      </c>
      <c r="N12" s="12">
        <v>0</v>
      </c>
      <c r="O12" s="12">
        <v>0</v>
      </c>
      <c r="P12" s="79">
        <f t="shared" si="4"/>
        <v>0</v>
      </c>
      <c r="Q12" s="12">
        <v>503</v>
      </c>
      <c r="R12" s="12">
        <v>955</v>
      </c>
      <c r="S12" s="79">
        <f t="shared" si="5"/>
        <v>452</v>
      </c>
      <c r="T12" s="12">
        <v>72</v>
      </c>
      <c r="U12" s="12">
        <v>78</v>
      </c>
      <c r="V12" s="79">
        <f t="shared" si="6"/>
        <v>6</v>
      </c>
      <c r="W12" s="12">
        <v>431</v>
      </c>
      <c r="X12" s="12">
        <v>877</v>
      </c>
      <c r="Y12" s="79">
        <f t="shared" si="7"/>
        <v>446</v>
      </c>
      <c r="Z12" s="12">
        <v>7</v>
      </c>
      <c r="AA12" s="12">
        <v>9</v>
      </c>
      <c r="AB12" s="79">
        <f t="shared" si="8"/>
        <v>2</v>
      </c>
      <c r="AC12" s="12">
        <v>64</v>
      </c>
      <c r="AD12" s="12">
        <v>66</v>
      </c>
      <c r="AE12" s="79">
        <f t="shared" si="9"/>
        <v>2</v>
      </c>
      <c r="AF12" s="12">
        <v>4</v>
      </c>
      <c r="AG12" s="12">
        <v>7</v>
      </c>
      <c r="AH12" s="79">
        <f t="shared" si="10"/>
        <v>3</v>
      </c>
    </row>
    <row r="13" spans="1:34" s="64" customFormat="1" ht="14.5" customHeight="1" thickBot="1">
      <c r="A13" s="70" t="s">
        <v>83</v>
      </c>
      <c r="B13" s="10">
        <v>1234</v>
      </c>
      <c r="C13" s="10">
        <v>1950</v>
      </c>
      <c r="D13" s="80">
        <f t="shared" si="0"/>
        <v>716</v>
      </c>
      <c r="E13" s="10">
        <v>373</v>
      </c>
      <c r="F13" s="10">
        <v>598</v>
      </c>
      <c r="G13" s="80">
        <f t="shared" si="1"/>
        <v>225</v>
      </c>
      <c r="H13" s="10">
        <v>698</v>
      </c>
      <c r="I13" s="10">
        <v>1177</v>
      </c>
      <c r="J13" s="80">
        <f t="shared" si="2"/>
        <v>479</v>
      </c>
      <c r="K13" s="10">
        <v>237</v>
      </c>
      <c r="L13" s="10">
        <v>384</v>
      </c>
      <c r="M13" s="80">
        <f t="shared" si="3"/>
        <v>147</v>
      </c>
      <c r="N13" s="10">
        <v>0</v>
      </c>
      <c r="O13" s="10">
        <v>0</v>
      </c>
      <c r="P13" s="80">
        <f t="shared" si="4"/>
        <v>0</v>
      </c>
      <c r="Q13" s="10">
        <v>520</v>
      </c>
      <c r="R13" s="10">
        <v>863</v>
      </c>
      <c r="S13" s="80">
        <f t="shared" si="5"/>
        <v>343</v>
      </c>
      <c r="T13" s="10">
        <v>99</v>
      </c>
      <c r="U13" s="10">
        <v>148</v>
      </c>
      <c r="V13" s="80">
        <f t="shared" si="6"/>
        <v>49</v>
      </c>
      <c r="W13" s="10">
        <v>421</v>
      </c>
      <c r="X13" s="10">
        <v>715</v>
      </c>
      <c r="Y13" s="80">
        <f t="shared" si="7"/>
        <v>294</v>
      </c>
      <c r="Z13" s="10">
        <v>9</v>
      </c>
      <c r="AA13" s="10">
        <v>9</v>
      </c>
      <c r="AB13" s="80">
        <f t="shared" si="8"/>
        <v>0</v>
      </c>
      <c r="AC13" s="10">
        <v>90</v>
      </c>
      <c r="AD13" s="10">
        <v>86</v>
      </c>
      <c r="AE13" s="80">
        <f t="shared" si="9"/>
        <v>-4</v>
      </c>
      <c r="AF13" s="10">
        <v>5</v>
      </c>
      <c r="AG13" s="10">
        <v>10</v>
      </c>
      <c r="AH13" s="80">
        <f t="shared" si="10"/>
        <v>5</v>
      </c>
    </row>
    <row r="14" spans="1:34" s="64" customFormat="1" ht="14.5" customHeight="1" thickBot="1">
      <c r="A14" s="71" t="s">
        <v>84</v>
      </c>
      <c r="B14" s="12">
        <v>2055</v>
      </c>
      <c r="C14" s="12">
        <v>2723</v>
      </c>
      <c r="D14" s="79">
        <f t="shared" si="0"/>
        <v>668</v>
      </c>
      <c r="E14" s="12">
        <v>196</v>
      </c>
      <c r="F14" s="12">
        <v>272</v>
      </c>
      <c r="G14" s="79">
        <f t="shared" si="1"/>
        <v>76</v>
      </c>
      <c r="H14" s="12">
        <v>515</v>
      </c>
      <c r="I14" s="12">
        <v>778</v>
      </c>
      <c r="J14" s="79">
        <f t="shared" si="2"/>
        <v>263</v>
      </c>
      <c r="K14" s="12">
        <v>746</v>
      </c>
      <c r="L14" s="12">
        <v>920</v>
      </c>
      <c r="M14" s="79">
        <f t="shared" si="3"/>
        <v>174</v>
      </c>
      <c r="N14" s="12">
        <v>0</v>
      </c>
      <c r="O14" s="12">
        <v>0</v>
      </c>
      <c r="P14" s="79">
        <f t="shared" si="4"/>
        <v>0</v>
      </c>
      <c r="Q14" s="12">
        <v>947</v>
      </c>
      <c r="R14" s="12">
        <v>1338</v>
      </c>
      <c r="S14" s="79">
        <f t="shared" si="5"/>
        <v>391</v>
      </c>
      <c r="T14" s="12">
        <v>264</v>
      </c>
      <c r="U14" s="12">
        <v>348</v>
      </c>
      <c r="V14" s="79">
        <f t="shared" si="6"/>
        <v>84</v>
      </c>
      <c r="W14" s="12">
        <v>683</v>
      </c>
      <c r="X14" s="12">
        <v>990</v>
      </c>
      <c r="Y14" s="79">
        <f t="shared" si="7"/>
        <v>307</v>
      </c>
      <c r="Z14" s="12">
        <v>35</v>
      </c>
      <c r="AA14" s="12">
        <v>30</v>
      </c>
      <c r="AB14" s="79">
        <f t="shared" si="8"/>
        <v>-5</v>
      </c>
      <c r="AC14" s="12">
        <v>116</v>
      </c>
      <c r="AD14" s="12">
        <v>149</v>
      </c>
      <c r="AE14" s="79">
        <f t="shared" si="9"/>
        <v>33</v>
      </c>
      <c r="AF14" s="12">
        <v>14</v>
      </c>
      <c r="AG14" s="12">
        <v>14</v>
      </c>
      <c r="AH14" s="79">
        <f t="shared" si="10"/>
        <v>0</v>
      </c>
    </row>
    <row r="15" spans="1:34" s="64" customFormat="1" ht="14.5" customHeight="1" thickBot="1">
      <c r="A15" s="70" t="s">
        <v>85</v>
      </c>
      <c r="B15" s="10">
        <v>1882</v>
      </c>
      <c r="C15" s="10">
        <v>2227</v>
      </c>
      <c r="D15" s="80">
        <f t="shared" si="0"/>
        <v>345</v>
      </c>
      <c r="E15" s="10">
        <v>54</v>
      </c>
      <c r="F15" s="10">
        <v>71</v>
      </c>
      <c r="G15" s="80">
        <f t="shared" si="1"/>
        <v>17</v>
      </c>
      <c r="H15" s="10">
        <v>133</v>
      </c>
      <c r="I15" s="10">
        <v>202</v>
      </c>
      <c r="J15" s="80">
        <f t="shared" si="2"/>
        <v>69</v>
      </c>
      <c r="K15" s="10">
        <v>830</v>
      </c>
      <c r="L15" s="10">
        <v>1000</v>
      </c>
      <c r="M15" s="80">
        <f t="shared" si="3"/>
        <v>170</v>
      </c>
      <c r="N15" s="10">
        <v>546</v>
      </c>
      <c r="O15" s="10">
        <v>598</v>
      </c>
      <c r="P15" s="80">
        <f t="shared" si="4"/>
        <v>52</v>
      </c>
      <c r="Q15" s="10">
        <v>813</v>
      </c>
      <c r="R15" s="10">
        <v>982</v>
      </c>
      <c r="S15" s="80">
        <f t="shared" si="5"/>
        <v>169</v>
      </c>
      <c r="T15" s="10">
        <v>357</v>
      </c>
      <c r="U15" s="10">
        <v>399</v>
      </c>
      <c r="V15" s="80">
        <f t="shared" si="6"/>
        <v>42</v>
      </c>
      <c r="W15" s="10">
        <v>456</v>
      </c>
      <c r="X15" s="10">
        <v>583</v>
      </c>
      <c r="Y15" s="80">
        <f t="shared" si="7"/>
        <v>127</v>
      </c>
      <c r="Z15" s="10">
        <v>44</v>
      </c>
      <c r="AA15" s="10">
        <v>39</v>
      </c>
      <c r="AB15" s="80">
        <f t="shared" si="8"/>
        <v>-5</v>
      </c>
      <c r="AC15" s="10">
        <v>128</v>
      </c>
      <c r="AD15" s="10">
        <v>126</v>
      </c>
      <c r="AE15" s="80">
        <f t="shared" si="9"/>
        <v>-2</v>
      </c>
      <c r="AF15" s="10">
        <v>13</v>
      </c>
      <c r="AG15" s="10">
        <v>9</v>
      </c>
      <c r="AH15" s="80">
        <f t="shared" si="10"/>
        <v>-4</v>
      </c>
    </row>
    <row r="16" spans="1:34" s="64" customFormat="1" ht="14.5" customHeight="1" thickBot="1">
      <c r="A16" s="71" t="s">
        <v>86</v>
      </c>
      <c r="B16" s="12">
        <v>2583</v>
      </c>
      <c r="C16" s="12">
        <v>2710</v>
      </c>
      <c r="D16" s="79">
        <f t="shared" si="0"/>
        <v>127</v>
      </c>
      <c r="E16" s="12">
        <v>43</v>
      </c>
      <c r="F16" s="12">
        <v>47</v>
      </c>
      <c r="G16" s="79">
        <f t="shared" si="1"/>
        <v>4</v>
      </c>
      <c r="H16" s="12">
        <v>86</v>
      </c>
      <c r="I16" s="12">
        <v>101</v>
      </c>
      <c r="J16" s="79">
        <f t="shared" si="2"/>
        <v>15</v>
      </c>
      <c r="K16" s="12">
        <v>1195</v>
      </c>
      <c r="L16" s="12">
        <v>1265</v>
      </c>
      <c r="M16" s="79">
        <f t="shared" si="3"/>
        <v>70</v>
      </c>
      <c r="N16" s="12">
        <v>865</v>
      </c>
      <c r="O16" s="12">
        <v>901</v>
      </c>
      <c r="P16" s="79">
        <f t="shared" si="4"/>
        <v>36</v>
      </c>
      <c r="Q16" s="12">
        <v>1072</v>
      </c>
      <c r="R16" s="12">
        <v>1153</v>
      </c>
      <c r="S16" s="79">
        <f t="shared" si="5"/>
        <v>81</v>
      </c>
      <c r="T16" s="12">
        <v>579</v>
      </c>
      <c r="U16" s="12">
        <v>579</v>
      </c>
      <c r="V16" s="79">
        <f t="shared" si="6"/>
        <v>0</v>
      </c>
      <c r="W16" s="12">
        <v>493</v>
      </c>
      <c r="X16" s="12">
        <v>574</v>
      </c>
      <c r="Y16" s="79">
        <f t="shared" si="7"/>
        <v>81</v>
      </c>
      <c r="Z16" s="12">
        <v>99</v>
      </c>
      <c r="AA16" s="12">
        <v>61</v>
      </c>
      <c r="AB16" s="79">
        <f t="shared" si="8"/>
        <v>-38</v>
      </c>
      <c r="AC16" s="12">
        <v>165</v>
      </c>
      <c r="AD16" s="12">
        <v>173</v>
      </c>
      <c r="AE16" s="79">
        <f t="shared" si="9"/>
        <v>8</v>
      </c>
      <c r="AF16" s="12">
        <v>9</v>
      </c>
      <c r="AG16" s="12">
        <v>10</v>
      </c>
      <c r="AH16" s="79">
        <f t="shared" si="10"/>
        <v>1</v>
      </c>
    </row>
    <row r="17" spans="1:34" s="64" customFormat="1" ht="14.5" customHeight="1" thickBot="1">
      <c r="A17" s="70" t="s">
        <v>87</v>
      </c>
      <c r="B17" s="10">
        <v>4403</v>
      </c>
      <c r="C17" s="10">
        <v>4499</v>
      </c>
      <c r="D17" s="80">
        <f t="shared" si="0"/>
        <v>96</v>
      </c>
      <c r="E17" s="10">
        <v>13</v>
      </c>
      <c r="F17" s="10">
        <v>16</v>
      </c>
      <c r="G17" s="80">
        <f t="shared" si="1"/>
        <v>3</v>
      </c>
      <c r="H17" s="10">
        <v>31</v>
      </c>
      <c r="I17" s="10">
        <v>43</v>
      </c>
      <c r="J17" s="80">
        <f t="shared" si="2"/>
        <v>12</v>
      </c>
      <c r="K17" s="10">
        <v>2127</v>
      </c>
      <c r="L17" s="10">
        <v>2159</v>
      </c>
      <c r="M17" s="80">
        <f t="shared" si="3"/>
        <v>32</v>
      </c>
      <c r="N17" s="10">
        <v>1645</v>
      </c>
      <c r="O17" s="10">
        <v>1652</v>
      </c>
      <c r="P17" s="80">
        <f t="shared" si="4"/>
        <v>7</v>
      </c>
      <c r="Q17" s="10">
        <v>1841</v>
      </c>
      <c r="R17" s="10">
        <v>1917</v>
      </c>
      <c r="S17" s="80">
        <f t="shared" si="5"/>
        <v>76</v>
      </c>
      <c r="T17" s="10">
        <v>1049</v>
      </c>
      <c r="U17" s="10">
        <v>912</v>
      </c>
      <c r="V17" s="80">
        <f t="shared" si="6"/>
        <v>-137</v>
      </c>
      <c r="W17" s="10">
        <v>792</v>
      </c>
      <c r="X17" s="10">
        <v>1005</v>
      </c>
      <c r="Y17" s="80">
        <f t="shared" si="7"/>
        <v>213</v>
      </c>
      <c r="Z17" s="10">
        <v>189</v>
      </c>
      <c r="AA17" s="10">
        <v>113</v>
      </c>
      <c r="AB17" s="80">
        <f t="shared" si="8"/>
        <v>-76</v>
      </c>
      <c r="AC17" s="10">
        <v>213</v>
      </c>
      <c r="AD17" s="10">
        <v>266</v>
      </c>
      <c r="AE17" s="80">
        <f t="shared" si="9"/>
        <v>53</v>
      </c>
      <c r="AF17" s="10">
        <v>20</v>
      </c>
      <c r="AG17" s="10">
        <v>24</v>
      </c>
      <c r="AH17" s="80">
        <f t="shared" si="10"/>
        <v>4</v>
      </c>
    </row>
    <row r="18" spans="1:34" s="64" customFormat="1" ht="14.5" customHeight="1" thickBot="1">
      <c r="A18" s="71" t="s">
        <v>88</v>
      </c>
      <c r="B18" s="12">
        <v>3213</v>
      </c>
      <c r="C18" s="12">
        <v>2970</v>
      </c>
      <c r="D18" s="79">
        <f t="shared" si="0"/>
        <v>-243</v>
      </c>
      <c r="E18" s="12">
        <v>3</v>
      </c>
      <c r="F18" s="12">
        <v>8</v>
      </c>
      <c r="G18" s="79">
        <f t="shared" si="1"/>
        <v>5</v>
      </c>
      <c r="H18" s="12">
        <v>13</v>
      </c>
      <c r="I18" s="12">
        <v>17</v>
      </c>
      <c r="J18" s="79">
        <f t="shared" si="2"/>
        <v>4</v>
      </c>
      <c r="K18" s="12">
        <v>1806</v>
      </c>
      <c r="L18" s="12">
        <v>1660</v>
      </c>
      <c r="M18" s="79">
        <f t="shared" si="3"/>
        <v>-146</v>
      </c>
      <c r="N18" s="12">
        <v>1042</v>
      </c>
      <c r="O18" s="12">
        <v>986</v>
      </c>
      <c r="P18" s="79">
        <f t="shared" si="4"/>
        <v>-56</v>
      </c>
      <c r="Q18" s="12">
        <v>1144</v>
      </c>
      <c r="R18" s="12">
        <v>1112</v>
      </c>
      <c r="S18" s="79">
        <f t="shared" si="5"/>
        <v>-32</v>
      </c>
      <c r="T18" s="12">
        <v>776</v>
      </c>
      <c r="U18" s="12">
        <v>658</v>
      </c>
      <c r="V18" s="79">
        <f t="shared" si="6"/>
        <v>-118</v>
      </c>
      <c r="W18" s="12">
        <v>368</v>
      </c>
      <c r="X18" s="12">
        <v>454</v>
      </c>
      <c r="Y18" s="79">
        <f t="shared" si="7"/>
        <v>86</v>
      </c>
      <c r="Z18" s="12">
        <v>117</v>
      </c>
      <c r="AA18" s="12">
        <v>76</v>
      </c>
      <c r="AB18" s="79">
        <f t="shared" si="8"/>
        <v>-41</v>
      </c>
      <c r="AC18" s="12">
        <v>133</v>
      </c>
      <c r="AD18" s="12">
        <v>105</v>
      </c>
      <c r="AE18" s="79">
        <f t="shared" si="9"/>
        <v>-28</v>
      </c>
      <c r="AF18" s="12">
        <v>10</v>
      </c>
      <c r="AG18" s="12">
        <v>8</v>
      </c>
      <c r="AH18" s="79">
        <f t="shared" si="10"/>
        <v>-2</v>
      </c>
    </row>
    <row r="19" spans="1:34" s="64" customFormat="1" ht="14.5" customHeight="1" thickBot="1">
      <c r="A19" s="70" t="s">
        <v>89</v>
      </c>
      <c r="B19" s="10">
        <v>4541</v>
      </c>
      <c r="C19" s="10">
        <v>3550</v>
      </c>
      <c r="D19" s="80">
        <f t="shared" si="0"/>
        <v>-991</v>
      </c>
      <c r="E19" s="10">
        <v>6</v>
      </c>
      <c r="F19" s="10">
        <v>6</v>
      </c>
      <c r="G19" s="80">
        <f t="shared" si="1"/>
        <v>0</v>
      </c>
      <c r="H19" s="10">
        <v>9</v>
      </c>
      <c r="I19" s="10">
        <v>11</v>
      </c>
      <c r="J19" s="80">
        <f t="shared" si="2"/>
        <v>2</v>
      </c>
      <c r="K19" s="10">
        <v>3163</v>
      </c>
      <c r="L19" s="10">
        <v>2408</v>
      </c>
      <c r="M19" s="80">
        <f t="shared" si="3"/>
        <v>-755</v>
      </c>
      <c r="N19" s="10">
        <v>971</v>
      </c>
      <c r="O19" s="10">
        <v>831</v>
      </c>
      <c r="P19" s="80">
        <f t="shared" si="4"/>
        <v>-140</v>
      </c>
      <c r="Q19" s="10">
        <v>1109</v>
      </c>
      <c r="R19" s="10">
        <v>932</v>
      </c>
      <c r="S19" s="80">
        <f t="shared" si="5"/>
        <v>-177</v>
      </c>
      <c r="T19" s="10">
        <v>826</v>
      </c>
      <c r="U19" s="10">
        <v>686</v>
      </c>
      <c r="V19" s="80">
        <f t="shared" si="6"/>
        <v>-140</v>
      </c>
      <c r="W19" s="10">
        <v>283</v>
      </c>
      <c r="X19" s="10">
        <v>246</v>
      </c>
      <c r="Y19" s="80">
        <f t="shared" si="7"/>
        <v>-37</v>
      </c>
      <c r="Z19" s="10">
        <v>137</v>
      </c>
      <c r="AA19" s="10">
        <v>78</v>
      </c>
      <c r="AB19" s="80">
        <f t="shared" si="8"/>
        <v>-59</v>
      </c>
      <c r="AC19" s="10">
        <v>110</v>
      </c>
      <c r="AD19" s="10">
        <v>99</v>
      </c>
      <c r="AE19" s="80">
        <f t="shared" si="9"/>
        <v>-11</v>
      </c>
      <c r="AF19" s="10">
        <v>15</v>
      </c>
      <c r="AG19" s="10">
        <v>27</v>
      </c>
      <c r="AH19" s="80">
        <f t="shared" si="10"/>
        <v>12</v>
      </c>
    </row>
    <row r="20" spans="1:34" s="64" customFormat="1" ht="14.5" customHeight="1" thickBot="1">
      <c r="A20" s="71" t="s">
        <v>63</v>
      </c>
      <c r="B20" s="12">
        <v>2287</v>
      </c>
      <c r="C20" s="12">
        <v>2134</v>
      </c>
      <c r="D20" s="79">
        <f t="shared" si="0"/>
        <v>-153</v>
      </c>
      <c r="E20" s="12">
        <v>4</v>
      </c>
      <c r="F20" s="12">
        <v>6</v>
      </c>
      <c r="G20" s="79">
        <f t="shared" si="1"/>
        <v>2</v>
      </c>
      <c r="H20" s="12">
        <v>11</v>
      </c>
      <c r="I20" s="12">
        <v>14</v>
      </c>
      <c r="J20" s="79">
        <f t="shared" si="2"/>
        <v>3</v>
      </c>
      <c r="K20" s="12">
        <v>733</v>
      </c>
      <c r="L20" s="12">
        <v>695</v>
      </c>
      <c r="M20" s="79">
        <f t="shared" si="3"/>
        <v>-38</v>
      </c>
      <c r="N20" s="12">
        <v>351</v>
      </c>
      <c r="O20" s="12">
        <v>272</v>
      </c>
      <c r="P20" s="79">
        <f t="shared" si="4"/>
        <v>-79</v>
      </c>
      <c r="Q20" s="12">
        <v>420</v>
      </c>
      <c r="R20" s="12">
        <v>344</v>
      </c>
      <c r="S20" s="79">
        <f t="shared" si="5"/>
        <v>-76</v>
      </c>
      <c r="T20" s="12">
        <v>299</v>
      </c>
      <c r="U20" s="12">
        <v>223</v>
      </c>
      <c r="V20" s="79">
        <f t="shared" si="6"/>
        <v>-76</v>
      </c>
      <c r="W20" s="12">
        <v>121</v>
      </c>
      <c r="X20" s="12">
        <v>121</v>
      </c>
      <c r="Y20" s="79">
        <f t="shared" si="7"/>
        <v>0</v>
      </c>
      <c r="Z20" s="12">
        <v>212</v>
      </c>
      <c r="AA20" s="12">
        <v>114</v>
      </c>
      <c r="AB20" s="79">
        <f t="shared" si="8"/>
        <v>-98</v>
      </c>
      <c r="AC20" s="12">
        <v>199</v>
      </c>
      <c r="AD20" s="12">
        <v>210</v>
      </c>
      <c r="AE20" s="79">
        <f t="shared" si="9"/>
        <v>11</v>
      </c>
      <c r="AF20" s="12">
        <v>719</v>
      </c>
      <c r="AG20" s="12">
        <v>765</v>
      </c>
      <c r="AH20" s="79">
        <f t="shared" si="10"/>
        <v>46</v>
      </c>
    </row>
    <row r="21" spans="1:34" s="51" customFormat="1" ht="14.5" customHeight="1" thickBot="1">
      <c r="A21" s="59"/>
      <c r="B21" s="474" t="s">
        <v>313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 t="s">
        <v>313</v>
      </c>
      <c r="O21" s="474"/>
      <c r="P21" s="474"/>
      <c r="Q21" s="474"/>
      <c r="R21" s="474"/>
      <c r="S21" s="474"/>
      <c r="T21" s="474"/>
      <c r="U21" s="474"/>
      <c r="V21" s="474"/>
      <c r="W21" s="474" t="s">
        <v>313</v>
      </c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</row>
    <row r="22" spans="1:34" s="64" customFormat="1" ht="14.5" customHeight="1" thickBot="1">
      <c r="A22" s="249" t="s">
        <v>2</v>
      </c>
      <c r="B22" s="13">
        <f>B10*100/B$10</f>
        <v>100</v>
      </c>
      <c r="C22" s="13">
        <f>C10*100/C$10</f>
        <v>100</v>
      </c>
      <c r="D22" s="257" t="s">
        <v>247</v>
      </c>
      <c r="E22" s="13">
        <f>SUM(E23:E32)</f>
        <v>100</v>
      </c>
      <c r="F22" s="13">
        <f>SUM(F23:F32)</f>
        <v>100.00000000000003</v>
      </c>
      <c r="G22" s="257" t="s">
        <v>247</v>
      </c>
      <c r="H22" s="13">
        <f>SUM(H23:H32)</f>
        <v>100.00000000000003</v>
      </c>
      <c r="I22" s="13">
        <f>SUM(I23:I32)</f>
        <v>99.999999999999986</v>
      </c>
      <c r="J22" s="257" t="s">
        <v>247</v>
      </c>
      <c r="K22" s="13">
        <f>SUM(K23:K32)</f>
        <v>100.00000000000001</v>
      </c>
      <c r="L22" s="13">
        <f>SUM(L23:L32)</f>
        <v>100</v>
      </c>
      <c r="M22" s="257" t="s">
        <v>247</v>
      </c>
      <c r="N22" s="13">
        <f>SUM(N23:N32)</f>
        <v>100</v>
      </c>
      <c r="O22" s="13">
        <f>SUM(O23:O32)</f>
        <v>100</v>
      </c>
      <c r="P22" s="257" t="s">
        <v>247</v>
      </c>
      <c r="Q22" s="13">
        <f>SUM(Q23:Q32)</f>
        <v>99.999999999999986</v>
      </c>
      <c r="R22" s="13">
        <f>SUM(R23:R32)</f>
        <v>100</v>
      </c>
      <c r="S22" s="257" t="s">
        <v>247</v>
      </c>
      <c r="T22" s="13">
        <f>SUM(T23:T32)</f>
        <v>100</v>
      </c>
      <c r="U22" s="13">
        <f>SUM(U23:U32)</f>
        <v>100</v>
      </c>
      <c r="V22" s="257" t="s">
        <v>247</v>
      </c>
      <c r="W22" s="13">
        <f>SUM(W23:W32)</f>
        <v>100</v>
      </c>
      <c r="X22" s="13">
        <f>SUM(X23:X32)</f>
        <v>100.00000000000001</v>
      </c>
      <c r="Y22" s="257" t="s">
        <v>247</v>
      </c>
      <c r="Z22" s="13">
        <f>SUM(Z23:Z32)</f>
        <v>100</v>
      </c>
      <c r="AA22" s="13">
        <f>SUM(AA23:AA32)</f>
        <v>100</v>
      </c>
      <c r="AB22" s="257" t="s">
        <v>247</v>
      </c>
      <c r="AC22" s="13">
        <f>SUM(AC23:AC32)</f>
        <v>100</v>
      </c>
      <c r="AD22" s="13">
        <f>SUM(AD23:AD32)</f>
        <v>100</v>
      </c>
      <c r="AE22" s="257" t="s">
        <v>247</v>
      </c>
      <c r="AF22" s="13">
        <f>SUM(AF23:AF32)</f>
        <v>100</v>
      </c>
      <c r="AG22" s="13">
        <f>SUM(AG23:AG32)</f>
        <v>100</v>
      </c>
      <c r="AH22" s="257" t="s">
        <v>247</v>
      </c>
    </row>
    <row r="23" spans="1:34" s="64" customFormat="1" ht="14.5" customHeight="1" thickBot="1">
      <c r="A23" s="70" t="s">
        <v>143</v>
      </c>
      <c r="B23" s="129">
        <f>B11*100/B$10</f>
        <v>4.7834701386923291</v>
      </c>
      <c r="C23" s="129">
        <f t="shared" ref="B23:C32" si="11">C11*100/C$10</f>
        <v>6.940845487524987</v>
      </c>
      <c r="D23" s="251">
        <f t="shared" ref="D23:D32" si="12">C23-B23</f>
        <v>2.1573753488326579</v>
      </c>
      <c r="E23" s="129">
        <f>E11*100/E$10</f>
        <v>29.854096520763189</v>
      </c>
      <c r="F23" s="129">
        <f t="shared" ref="E23:F32" si="13">F11*100/F$10</f>
        <v>32.220795892169448</v>
      </c>
      <c r="G23" s="251">
        <f t="shared" ref="G23:G32" si="14">F23-E23</f>
        <v>2.3666993714062592</v>
      </c>
      <c r="H23" s="129">
        <f t="shared" ref="H23:I32" si="15">H11*100/H$10</f>
        <v>22.58267716535433</v>
      </c>
      <c r="I23" s="129">
        <f t="shared" si="15"/>
        <v>24.738057183448767</v>
      </c>
      <c r="J23" s="251">
        <f t="shared" ref="J23:J32" si="16">I23-H23</f>
        <v>2.1553800180944371</v>
      </c>
      <c r="K23" s="129">
        <f t="shared" ref="K23:L32" si="17">K11*100/K$10</f>
        <v>2.4971322685961352</v>
      </c>
      <c r="L23" s="129">
        <f t="shared" si="17"/>
        <v>2.7699828007603875</v>
      </c>
      <c r="M23" s="251">
        <f t="shared" ref="M23:M32" si="18">L23-K23</f>
        <v>0.27285053216425226</v>
      </c>
      <c r="N23" s="129">
        <f t="shared" ref="N23:O32" si="19">N11*100/N$10</f>
        <v>0</v>
      </c>
      <c r="O23" s="129">
        <f t="shared" si="19"/>
        <v>0</v>
      </c>
      <c r="P23" s="251">
        <f t="shared" ref="P23:P32" si="20">O23-N23</f>
        <v>0</v>
      </c>
      <c r="Q23" s="129">
        <f t="shared" ref="Q23:R32" si="21">Q11*100/Q$10</f>
        <v>2.7764869888475836</v>
      </c>
      <c r="R23" s="129">
        <f t="shared" si="21"/>
        <v>4.5364106645443689</v>
      </c>
      <c r="S23" s="251">
        <f t="shared" ref="S23:S32" si="22">R23-Q23</f>
        <v>1.7599236756967853</v>
      </c>
      <c r="T23" s="129">
        <f t="shared" ref="T23:U32" si="23">T11*100/T$10</f>
        <v>1.1212814645308924</v>
      </c>
      <c r="U23" s="129">
        <f t="shared" si="23"/>
        <v>1.9698443579766538</v>
      </c>
      <c r="V23" s="251">
        <f t="shared" ref="V23:V32" si="24">U23-T23</f>
        <v>0.84856289344576141</v>
      </c>
      <c r="W23" s="129">
        <f t="shared" ref="W23:X32" si="25">W11*100/W$10</f>
        <v>4.4832468145351578</v>
      </c>
      <c r="X23" s="129">
        <f t="shared" si="25"/>
        <v>6.3131313131313131</v>
      </c>
      <c r="Y23" s="251">
        <f t="shared" ref="Y23:Y32" si="26">X23-W23</f>
        <v>1.8298844985961553</v>
      </c>
      <c r="Z23" s="129">
        <f t="shared" ref="Z23:AA32" si="27">Z11*100/Z$10</f>
        <v>1.5081206496519721</v>
      </c>
      <c r="AA23" s="129">
        <f t="shared" si="27"/>
        <v>0.93632958801498123</v>
      </c>
      <c r="AB23" s="251">
        <f t="shared" ref="AB23:AB32" si="28">AA23-Z23</f>
        <v>-0.57179106163699089</v>
      </c>
      <c r="AC23" s="129">
        <f t="shared" ref="AC23:AD32" si="29">AC11*100/AC$10</f>
        <v>8.3521444695259586</v>
      </c>
      <c r="AD23" s="129">
        <f t="shared" si="29"/>
        <v>7.1117561683599417</v>
      </c>
      <c r="AE23" s="251">
        <f t="shared" ref="AE23:AE32" si="30">AD23-AC23</f>
        <v>-1.2403883011660168</v>
      </c>
      <c r="AF23" s="129">
        <f t="shared" ref="AF23:AG32" si="31">AF11*100/AF$10</f>
        <v>0.61425061425061422</v>
      </c>
      <c r="AG23" s="129">
        <f t="shared" si="31"/>
        <v>0.56882821387940841</v>
      </c>
      <c r="AH23" s="251">
        <f t="shared" ref="AH23:AH32" si="32">AG23-AF23</f>
        <v>-4.5422400371205818E-2</v>
      </c>
    </row>
    <row r="24" spans="1:34" s="64" customFormat="1" ht="14.5" customHeight="1" thickBot="1">
      <c r="A24" s="71" t="s">
        <v>82</v>
      </c>
      <c r="B24" s="130">
        <f t="shared" si="11"/>
        <v>5.4587359993530384</v>
      </c>
      <c r="C24" s="130">
        <f t="shared" si="11"/>
        <v>8.7954394017916631</v>
      </c>
      <c r="D24" s="252">
        <f t="shared" si="12"/>
        <v>3.3367034024386246</v>
      </c>
      <c r="E24" s="130">
        <f t="shared" si="13"/>
        <v>31.313131313131311</v>
      </c>
      <c r="F24" s="130">
        <f t="shared" si="13"/>
        <v>34.91655969191271</v>
      </c>
      <c r="G24" s="252">
        <f t="shared" si="14"/>
        <v>3.6034283787813983</v>
      </c>
      <c r="H24" s="130">
        <f t="shared" si="15"/>
        <v>30.299212598425196</v>
      </c>
      <c r="I24" s="130">
        <f t="shared" si="15"/>
        <v>33.652992363700939</v>
      </c>
      <c r="J24" s="252">
        <f t="shared" si="16"/>
        <v>3.3537797652757426</v>
      </c>
      <c r="K24" s="130">
        <f t="shared" si="17"/>
        <v>1.8794670431483278</v>
      </c>
      <c r="L24" s="130">
        <f t="shared" si="17"/>
        <v>2.2630578437584865</v>
      </c>
      <c r="M24" s="252">
        <f t="shared" si="18"/>
        <v>0.38359080061015871</v>
      </c>
      <c r="N24" s="130">
        <f t="shared" si="19"/>
        <v>0</v>
      </c>
      <c r="O24" s="130">
        <f t="shared" si="19"/>
        <v>0</v>
      </c>
      <c r="P24" s="252">
        <f t="shared" si="20"/>
        <v>0</v>
      </c>
      <c r="Q24" s="130">
        <f t="shared" si="21"/>
        <v>5.8434014869888475</v>
      </c>
      <c r="R24" s="130">
        <f t="shared" si="21"/>
        <v>9.5005968961400722</v>
      </c>
      <c r="S24" s="252">
        <f t="shared" si="22"/>
        <v>3.6571954091512247</v>
      </c>
      <c r="T24" s="130">
        <f t="shared" si="23"/>
        <v>1.6475972540045767</v>
      </c>
      <c r="U24" s="130">
        <f t="shared" si="23"/>
        <v>1.8968871595330739</v>
      </c>
      <c r="V24" s="252">
        <f t="shared" si="24"/>
        <v>0.24928990552849717</v>
      </c>
      <c r="W24" s="130">
        <f t="shared" si="25"/>
        <v>10.169891458235016</v>
      </c>
      <c r="X24" s="130">
        <f t="shared" si="25"/>
        <v>14.764309764309765</v>
      </c>
      <c r="Y24" s="252">
        <f t="shared" si="26"/>
        <v>4.5944183060747488</v>
      </c>
      <c r="Z24" s="130">
        <f t="shared" si="27"/>
        <v>0.81206496519721583</v>
      </c>
      <c r="AA24" s="130">
        <f t="shared" si="27"/>
        <v>1.6853932584269662</v>
      </c>
      <c r="AB24" s="252">
        <f t="shared" si="28"/>
        <v>0.87332829322975036</v>
      </c>
      <c r="AC24" s="130">
        <f t="shared" si="29"/>
        <v>4.8156508653122652</v>
      </c>
      <c r="AD24" s="130">
        <f t="shared" si="29"/>
        <v>4.7895500725689404</v>
      </c>
      <c r="AE24" s="252">
        <f t="shared" si="30"/>
        <v>-2.6100792743324774E-2</v>
      </c>
      <c r="AF24" s="130">
        <f t="shared" si="31"/>
        <v>0.49140049140049141</v>
      </c>
      <c r="AG24" s="130">
        <f t="shared" si="31"/>
        <v>0.79635949943117179</v>
      </c>
      <c r="AH24" s="252">
        <f t="shared" si="32"/>
        <v>0.30495900803068038</v>
      </c>
    </row>
    <row r="25" spans="1:34" s="64" customFormat="1" ht="14.5" customHeight="1" thickBot="1">
      <c r="A25" s="70" t="s">
        <v>83</v>
      </c>
      <c r="B25" s="131">
        <f t="shared" si="11"/>
        <v>4.9896890542234447</v>
      </c>
      <c r="C25" s="131">
        <f t="shared" si="11"/>
        <v>7.2184793070259863</v>
      </c>
      <c r="D25" s="251">
        <f t="shared" si="12"/>
        <v>2.2287902528025416</v>
      </c>
      <c r="E25" s="131">
        <f t="shared" si="13"/>
        <v>20.931537598204265</v>
      </c>
      <c r="F25" s="131">
        <f t="shared" si="13"/>
        <v>19.191270860077022</v>
      </c>
      <c r="G25" s="251">
        <f t="shared" si="14"/>
        <v>-1.740266738127243</v>
      </c>
      <c r="H25" s="131">
        <f t="shared" si="15"/>
        <v>21.984251968503937</v>
      </c>
      <c r="I25" s="131">
        <f t="shared" si="15"/>
        <v>20.902148819037471</v>
      </c>
      <c r="J25" s="251">
        <f t="shared" si="16"/>
        <v>-1.0821031494664659</v>
      </c>
      <c r="K25" s="131">
        <f t="shared" si="17"/>
        <v>2.0912379775875762</v>
      </c>
      <c r="L25" s="131">
        <f t="shared" si="17"/>
        <v>3.4760568480130352</v>
      </c>
      <c r="M25" s="251">
        <f t="shared" si="18"/>
        <v>1.3848188704254589</v>
      </c>
      <c r="N25" s="131">
        <f t="shared" si="19"/>
        <v>0</v>
      </c>
      <c r="O25" s="131">
        <f t="shared" si="19"/>
        <v>0</v>
      </c>
      <c r="P25" s="251">
        <f t="shared" si="20"/>
        <v>0</v>
      </c>
      <c r="Q25" s="131">
        <f t="shared" si="21"/>
        <v>6.04089219330855</v>
      </c>
      <c r="R25" s="131">
        <f t="shared" si="21"/>
        <v>8.5853561480302432</v>
      </c>
      <c r="S25" s="251">
        <f t="shared" si="22"/>
        <v>2.5444639547216932</v>
      </c>
      <c r="T25" s="131">
        <f t="shared" si="23"/>
        <v>2.2654462242562929</v>
      </c>
      <c r="U25" s="131">
        <f t="shared" si="23"/>
        <v>3.5992217898832686</v>
      </c>
      <c r="V25" s="251">
        <f t="shared" si="24"/>
        <v>1.3337755656269756</v>
      </c>
      <c r="W25" s="131">
        <f t="shared" si="25"/>
        <v>9.9339310995752719</v>
      </c>
      <c r="X25" s="131">
        <f t="shared" si="25"/>
        <v>12.037037037037036</v>
      </c>
      <c r="Y25" s="251">
        <f t="shared" si="26"/>
        <v>2.1031059374617644</v>
      </c>
      <c r="Z25" s="131">
        <f t="shared" si="27"/>
        <v>1.0440835266821347</v>
      </c>
      <c r="AA25" s="131">
        <f t="shared" si="27"/>
        <v>1.6853932584269662</v>
      </c>
      <c r="AB25" s="251">
        <f t="shared" si="28"/>
        <v>0.64130973174483152</v>
      </c>
      <c r="AC25" s="131">
        <f t="shared" si="29"/>
        <v>6.7720090293453721</v>
      </c>
      <c r="AD25" s="131">
        <f t="shared" si="29"/>
        <v>6.2409288824383164</v>
      </c>
      <c r="AE25" s="251">
        <f t="shared" si="30"/>
        <v>-0.53108014690705563</v>
      </c>
      <c r="AF25" s="131">
        <f t="shared" si="31"/>
        <v>0.61425061425061422</v>
      </c>
      <c r="AG25" s="131">
        <f t="shared" si="31"/>
        <v>1.1376564277588168</v>
      </c>
      <c r="AH25" s="251">
        <f t="shared" si="32"/>
        <v>0.52340581350820259</v>
      </c>
    </row>
    <row r="26" spans="1:34" s="64" customFormat="1" ht="14.5" customHeight="1" thickBot="1">
      <c r="A26" s="71" t="s">
        <v>84</v>
      </c>
      <c r="B26" s="130">
        <f t="shared" si="11"/>
        <v>8.3094092434596263</v>
      </c>
      <c r="C26" s="130">
        <f t="shared" si="11"/>
        <v>10.079958540016287</v>
      </c>
      <c r="D26" s="252">
        <f t="shared" si="12"/>
        <v>1.7705492965566609</v>
      </c>
      <c r="E26" s="130">
        <f t="shared" si="13"/>
        <v>10.998877665544333</v>
      </c>
      <c r="F26" s="130">
        <f t="shared" si="13"/>
        <v>8.7291399229781774</v>
      </c>
      <c r="G26" s="252">
        <f t="shared" si="14"/>
        <v>-2.2697377425661553</v>
      </c>
      <c r="H26" s="130">
        <f t="shared" si="15"/>
        <v>16.220472440944881</v>
      </c>
      <c r="I26" s="130">
        <f t="shared" si="15"/>
        <v>13.816373645888829</v>
      </c>
      <c r="J26" s="252">
        <f t="shared" si="16"/>
        <v>-2.4040987950560524</v>
      </c>
      <c r="K26" s="130">
        <f t="shared" si="17"/>
        <v>6.5825465454866317</v>
      </c>
      <c r="L26" s="130">
        <f t="shared" si="17"/>
        <v>8.3280528650312302</v>
      </c>
      <c r="M26" s="252">
        <f t="shared" si="18"/>
        <v>1.7455063195445986</v>
      </c>
      <c r="N26" s="130">
        <f t="shared" si="19"/>
        <v>0</v>
      </c>
      <c r="O26" s="130">
        <f t="shared" si="19"/>
        <v>0</v>
      </c>
      <c r="P26" s="252">
        <f t="shared" si="20"/>
        <v>0</v>
      </c>
      <c r="Q26" s="130">
        <f t="shared" si="21"/>
        <v>11.00139405204461</v>
      </c>
      <c r="R26" s="130">
        <f t="shared" si="21"/>
        <v>13.310783923597294</v>
      </c>
      <c r="S26" s="252">
        <f t="shared" si="22"/>
        <v>2.3093898715526837</v>
      </c>
      <c r="T26" s="130">
        <f t="shared" si="23"/>
        <v>6.0411899313501145</v>
      </c>
      <c r="U26" s="130">
        <f t="shared" si="23"/>
        <v>8.463035019455253</v>
      </c>
      <c r="V26" s="252">
        <f t="shared" si="24"/>
        <v>2.4218450881051385</v>
      </c>
      <c r="W26" s="130">
        <f t="shared" si="25"/>
        <v>16.116092496460595</v>
      </c>
      <c r="X26" s="130">
        <f t="shared" si="25"/>
        <v>16.666666666666668</v>
      </c>
      <c r="Y26" s="252">
        <f t="shared" si="26"/>
        <v>0.55057417020607247</v>
      </c>
      <c r="Z26" s="130">
        <f t="shared" si="27"/>
        <v>4.0603248259860791</v>
      </c>
      <c r="AA26" s="130">
        <f t="shared" si="27"/>
        <v>5.617977528089888</v>
      </c>
      <c r="AB26" s="252">
        <f t="shared" si="28"/>
        <v>1.5576527021038089</v>
      </c>
      <c r="AC26" s="130">
        <f t="shared" si="29"/>
        <v>8.7283671933784799</v>
      </c>
      <c r="AD26" s="130">
        <f t="shared" si="29"/>
        <v>10.812772133526851</v>
      </c>
      <c r="AE26" s="252">
        <f t="shared" si="30"/>
        <v>2.0844049401483709</v>
      </c>
      <c r="AF26" s="130">
        <f t="shared" si="31"/>
        <v>1.7199017199017199</v>
      </c>
      <c r="AG26" s="130">
        <f t="shared" si="31"/>
        <v>1.5927189988623436</v>
      </c>
      <c r="AH26" s="252">
        <f t="shared" si="32"/>
        <v>-0.12718272103937633</v>
      </c>
    </row>
    <row r="27" spans="1:34" s="64" customFormat="1" ht="14.5" customHeight="1" thickBot="1">
      <c r="A27" s="70" t="s">
        <v>85</v>
      </c>
      <c r="B27" s="131">
        <f t="shared" si="11"/>
        <v>7.6098823339129025</v>
      </c>
      <c r="C27" s="131">
        <f t="shared" si="11"/>
        <v>8.2438735470496773</v>
      </c>
      <c r="D27" s="251">
        <f t="shared" si="12"/>
        <v>0.63399121313677487</v>
      </c>
      <c r="E27" s="131">
        <f t="shared" si="13"/>
        <v>3.0303030303030303</v>
      </c>
      <c r="F27" s="131">
        <f t="shared" si="13"/>
        <v>2.2785622593068036</v>
      </c>
      <c r="G27" s="251">
        <f t="shared" si="14"/>
        <v>-0.75174077099622671</v>
      </c>
      <c r="H27" s="131">
        <f t="shared" si="15"/>
        <v>4.1889763779527556</v>
      </c>
      <c r="I27" s="131">
        <f t="shared" si="15"/>
        <v>3.5872846741253772</v>
      </c>
      <c r="J27" s="251">
        <f t="shared" si="16"/>
        <v>-0.60169170382737835</v>
      </c>
      <c r="K27" s="131">
        <f t="shared" si="17"/>
        <v>7.3237448160240008</v>
      </c>
      <c r="L27" s="131">
        <f t="shared" si="17"/>
        <v>9.052231375033946</v>
      </c>
      <c r="M27" s="251">
        <f t="shared" si="18"/>
        <v>1.7284865590099452</v>
      </c>
      <c r="N27" s="131">
        <f t="shared" si="19"/>
        <v>10.07380073800738</v>
      </c>
      <c r="O27" s="131">
        <f t="shared" si="19"/>
        <v>11.412213740458014</v>
      </c>
      <c r="P27" s="251">
        <f t="shared" si="20"/>
        <v>1.3384130024506344</v>
      </c>
      <c r="Q27" s="131">
        <f t="shared" si="21"/>
        <v>9.4447026022304836</v>
      </c>
      <c r="R27" s="131">
        <f t="shared" si="21"/>
        <v>9.7692001591723034</v>
      </c>
      <c r="S27" s="251">
        <f t="shared" si="22"/>
        <v>0.32449755694181981</v>
      </c>
      <c r="T27" s="131">
        <f t="shared" si="23"/>
        <v>8.1693363844393598</v>
      </c>
      <c r="U27" s="131">
        <f t="shared" si="23"/>
        <v>9.7033073929961091</v>
      </c>
      <c r="V27" s="251">
        <f t="shared" si="24"/>
        <v>1.5339710085567493</v>
      </c>
      <c r="W27" s="131">
        <f t="shared" si="25"/>
        <v>10.759792354884379</v>
      </c>
      <c r="X27" s="131">
        <f t="shared" si="25"/>
        <v>9.8148148148148149</v>
      </c>
      <c r="Y27" s="251">
        <f t="shared" si="26"/>
        <v>-0.94497754006956391</v>
      </c>
      <c r="Z27" s="131">
        <f t="shared" si="27"/>
        <v>5.1044083526682131</v>
      </c>
      <c r="AA27" s="131">
        <f t="shared" si="27"/>
        <v>7.3033707865168536</v>
      </c>
      <c r="AB27" s="251">
        <f t="shared" si="28"/>
        <v>2.1989624338486404</v>
      </c>
      <c r="AC27" s="131">
        <f t="shared" si="29"/>
        <v>9.6313017306245303</v>
      </c>
      <c r="AD27" s="131">
        <f t="shared" si="29"/>
        <v>9.1436865021770686</v>
      </c>
      <c r="AE27" s="251">
        <f t="shared" si="30"/>
        <v>-0.48761522844746175</v>
      </c>
      <c r="AF27" s="131">
        <f t="shared" si="31"/>
        <v>1.597051597051597</v>
      </c>
      <c r="AG27" s="131">
        <f t="shared" si="31"/>
        <v>1.0238907849829351</v>
      </c>
      <c r="AH27" s="251">
        <f t="shared" si="32"/>
        <v>-0.57316081206866198</v>
      </c>
    </row>
    <row r="28" spans="1:34" s="64" customFormat="1" ht="14.5" customHeight="1" thickBot="1">
      <c r="A28" s="71" t="s">
        <v>86</v>
      </c>
      <c r="B28" s="130">
        <f t="shared" si="11"/>
        <v>10.444381545428815</v>
      </c>
      <c r="C28" s="130">
        <f t="shared" si="11"/>
        <v>10.031835344636114</v>
      </c>
      <c r="D28" s="252">
        <f t="shared" si="12"/>
        <v>-0.41254620079270055</v>
      </c>
      <c r="E28" s="130">
        <f t="shared" si="13"/>
        <v>2.4130190796857462</v>
      </c>
      <c r="F28" s="130">
        <f t="shared" si="13"/>
        <v>1.508344030808729</v>
      </c>
      <c r="G28" s="252">
        <f t="shared" si="14"/>
        <v>-0.90467504887701722</v>
      </c>
      <c r="H28" s="130">
        <f t="shared" si="15"/>
        <v>2.7086614173228347</v>
      </c>
      <c r="I28" s="130">
        <f t="shared" si="15"/>
        <v>1.7936423370626886</v>
      </c>
      <c r="J28" s="252">
        <f t="shared" si="16"/>
        <v>-0.91501908026014611</v>
      </c>
      <c r="K28" s="130">
        <f t="shared" si="17"/>
        <v>10.544427777287567</v>
      </c>
      <c r="L28" s="130">
        <f t="shared" si="17"/>
        <v>11.451072689417941</v>
      </c>
      <c r="M28" s="252">
        <f t="shared" si="18"/>
        <v>0.90664491213037479</v>
      </c>
      <c r="N28" s="130">
        <f t="shared" si="19"/>
        <v>15.959409594095941</v>
      </c>
      <c r="O28" s="130">
        <f t="shared" si="19"/>
        <v>17.194656488549619</v>
      </c>
      <c r="P28" s="252">
        <f t="shared" si="20"/>
        <v>1.2352468944536774</v>
      </c>
      <c r="Q28" s="130">
        <f t="shared" si="21"/>
        <v>12.453531598513012</v>
      </c>
      <c r="R28" s="130">
        <f t="shared" si="21"/>
        <v>11.470354158376443</v>
      </c>
      <c r="S28" s="252">
        <f t="shared" si="22"/>
        <v>-0.98317744013656849</v>
      </c>
      <c r="T28" s="130">
        <f t="shared" si="23"/>
        <v>13.249427917620137</v>
      </c>
      <c r="U28" s="130">
        <f t="shared" si="23"/>
        <v>14.080739299610896</v>
      </c>
      <c r="V28" s="252">
        <f t="shared" si="24"/>
        <v>0.83131138199075849</v>
      </c>
      <c r="W28" s="130">
        <f t="shared" si="25"/>
        <v>11.632845681925437</v>
      </c>
      <c r="X28" s="130">
        <f t="shared" si="25"/>
        <v>9.6632996632996626</v>
      </c>
      <c r="Y28" s="252">
        <f t="shared" si="26"/>
        <v>-1.9695460186257741</v>
      </c>
      <c r="Z28" s="130">
        <f t="shared" si="27"/>
        <v>11.48491879350348</v>
      </c>
      <c r="AA28" s="130">
        <f t="shared" si="27"/>
        <v>11.423220973782772</v>
      </c>
      <c r="AB28" s="252">
        <f t="shared" si="28"/>
        <v>-6.1697819720707869E-2</v>
      </c>
      <c r="AC28" s="130">
        <f t="shared" si="29"/>
        <v>12.415349887133182</v>
      </c>
      <c r="AD28" s="130">
        <f t="shared" si="29"/>
        <v>12.554426705370101</v>
      </c>
      <c r="AE28" s="252">
        <f t="shared" si="30"/>
        <v>0.13907681823691931</v>
      </c>
      <c r="AF28" s="130">
        <f t="shared" si="31"/>
        <v>1.1056511056511056</v>
      </c>
      <c r="AG28" s="130">
        <f t="shared" si="31"/>
        <v>1.1376564277588168</v>
      </c>
      <c r="AH28" s="252">
        <f t="shared" si="32"/>
        <v>3.2005322107711232E-2</v>
      </c>
    </row>
    <row r="29" spans="1:34" s="64" customFormat="1" ht="14.5" customHeight="1" thickBot="1">
      <c r="A29" s="70" t="s">
        <v>87</v>
      </c>
      <c r="B29" s="131">
        <f t="shared" si="11"/>
        <v>17.803566374186243</v>
      </c>
      <c r="C29" s="131">
        <f t="shared" si="11"/>
        <v>16.654327385799956</v>
      </c>
      <c r="D29" s="251">
        <f t="shared" si="12"/>
        <v>-1.149238988386287</v>
      </c>
      <c r="E29" s="131">
        <f t="shared" si="13"/>
        <v>0.72951739618406286</v>
      </c>
      <c r="F29" s="131">
        <f t="shared" si="13"/>
        <v>0.51347881899871628</v>
      </c>
      <c r="G29" s="251">
        <f t="shared" si="14"/>
        <v>-0.21603857718534658</v>
      </c>
      <c r="H29" s="131">
        <f t="shared" si="15"/>
        <v>0.97637795275590555</v>
      </c>
      <c r="I29" s="131">
        <f t="shared" si="15"/>
        <v>0.76362990587817436</v>
      </c>
      <c r="J29" s="251">
        <f t="shared" si="16"/>
        <v>-0.21274804687773119</v>
      </c>
      <c r="K29" s="131">
        <f t="shared" si="17"/>
        <v>18.768199064678374</v>
      </c>
      <c r="L29" s="131">
        <f t="shared" si="17"/>
        <v>19.54376753869829</v>
      </c>
      <c r="M29" s="251">
        <f t="shared" si="18"/>
        <v>0.77556847401991647</v>
      </c>
      <c r="N29" s="131">
        <f t="shared" si="19"/>
        <v>30.350553505535057</v>
      </c>
      <c r="O29" s="131">
        <f t="shared" si="19"/>
        <v>31.52671755725191</v>
      </c>
      <c r="P29" s="251">
        <f t="shared" si="20"/>
        <v>1.176164051716853</v>
      </c>
      <c r="Q29" s="131">
        <f t="shared" si="21"/>
        <v>21.387081784386616</v>
      </c>
      <c r="R29" s="131">
        <f t="shared" si="21"/>
        <v>19.070831675288499</v>
      </c>
      <c r="S29" s="251">
        <f t="shared" si="22"/>
        <v>-2.3162501090981173</v>
      </c>
      <c r="T29" s="131">
        <f t="shared" si="23"/>
        <v>24.0045766590389</v>
      </c>
      <c r="U29" s="131">
        <f t="shared" si="23"/>
        <v>22.178988326848248</v>
      </c>
      <c r="V29" s="251">
        <f t="shared" si="24"/>
        <v>-1.8255883321906516</v>
      </c>
      <c r="W29" s="131">
        <f t="shared" si="25"/>
        <v>18.688060405851818</v>
      </c>
      <c r="X29" s="131">
        <f t="shared" si="25"/>
        <v>16.91919191919192</v>
      </c>
      <c r="Y29" s="251">
        <f t="shared" si="26"/>
        <v>-1.7688684866598976</v>
      </c>
      <c r="Z29" s="131">
        <f t="shared" si="27"/>
        <v>21.925754060324827</v>
      </c>
      <c r="AA29" s="131">
        <f t="shared" si="27"/>
        <v>21.161048689138578</v>
      </c>
      <c r="AB29" s="251">
        <f t="shared" si="28"/>
        <v>-0.76470537118624904</v>
      </c>
      <c r="AC29" s="131">
        <f t="shared" si="29"/>
        <v>16.02708803611738</v>
      </c>
      <c r="AD29" s="131">
        <f t="shared" si="29"/>
        <v>19.303338171262698</v>
      </c>
      <c r="AE29" s="251">
        <f t="shared" si="30"/>
        <v>3.2762501351453182</v>
      </c>
      <c r="AF29" s="131">
        <f t="shared" si="31"/>
        <v>2.4570024570024569</v>
      </c>
      <c r="AG29" s="131">
        <f t="shared" si="31"/>
        <v>2.7303754266211606</v>
      </c>
      <c r="AH29" s="251">
        <f t="shared" si="32"/>
        <v>0.27337296961870372</v>
      </c>
    </row>
    <row r="30" spans="1:34" s="64" customFormat="1" ht="14.5" customHeight="1" thickBot="1">
      <c r="A30" s="71" t="s">
        <v>88</v>
      </c>
      <c r="B30" s="130">
        <f t="shared" si="11"/>
        <v>12.991791678460233</v>
      </c>
      <c r="C30" s="130">
        <f t="shared" si="11"/>
        <v>10.99429925223958</v>
      </c>
      <c r="D30" s="252">
        <f t="shared" si="12"/>
        <v>-1.9974924262206528</v>
      </c>
      <c r="E30" s="130">
        <f t="shared" si="13"/>
        <v>0.16835016835016836</v>
      </c>
      <c r="F30" s="130">
        <f t="shared" si="13"/>
        <v>0.25673940949935814</v>
      </c>
      <c r="G30" s="252">
        <f t="shared" si="14"/>
        <v>8.8389241149189779E-2</v>
      </c>
      <c r="H30" s="130">
        <f t="shared" si="15"/>
        <v>0.40944881889763779</v>
      </c>
      <c r="I30" s="130">
        <f t="shared" si="15"/>
        <v>0.30190019534718521</v>
      </c>
      <c r="J30" s="252">
        <f t="shared" si="16"/>
        <v>-0.10754862355045258</v>
      </c>
      <c r="K30" s="130">
        <f t="shared" si="17"/>
        <v>15.935762816553428</v>
      </c>
      <c r="L30" s="130">
        <f t="shared" si="17"/>
        <v>15.02670408255635</v>
      </c>
      <c r="M30" s="252">
        <f t="shared" si="18"/>
        <v>-0.90905873399707815</v>
      </c>
      <c r="N30" s="130">
        <f t="shared" si="19"/>
        <v>19.225092250922508</v>
      </c>
      <c r="O30" s="130">
        <f t="shared" si="19"/>
        <v>18.81679389312977</v>
      </c>
      <c r="P30" s="252">
        <f t="shared" si="20"/>
        <v>-0.40829835779273793</v>
      </c>
      <c r="Q30" s="130">
        <f t="shared" si="21"/>
        <v>13.28996282527881</v>
      </c>
      <c r="R30" s="130">
        <f t="shared" si="21"/>
        <v>11.062475129327497</v>
      </c>
      <c r="S30" s="252">
        <f t="shared" si="22"/>
        <v>-2.2274876959513126</v>
      </c>
      <c r="T30" s="130">
        <f t="shared" si="23"/>
        <v>17.757437070938217</v>
      </c>
      <c r="U30" s="130">
        <f t="shared" si="23"/>
        <v>16.001945525291831</v>
      </c>
      <c r="V30" s="252">
        <f t="shared" si="24"/>
        <v>-1.755491545646386</v>
      </c>
      <c r="W30" s="130">
        <f t="shared" si="25"/>
        <v>8.6833411986786224</v>
      </c>
      <c r="X30" s="130">
        <f t="shared" si="25"/>
        <v>7.6430976430976427</v>
      </c>
      <c r="Y30" s="252">
        <f t="shared" si="26"/>
        <v>-1.0402435555809797</v>
      </c>
      <c r="Z30" s="130">
        <f t="shared" si="27"/>
        <v>13.57308584686775</v>
      </c>
      <c r="AA30" s="130">
        <f t="shared" si="27"/>
        <v>14.232209737827715</v>
      </c>
      <c r="AB30" s="252">
        <f t="shared" si="28"/>
        <v>0.6591238909599646</v>
      </c>
      <c r="AC30" s="130">
        <f t="shared" si="29"/>
        <v>10.00752445447705</v>
      </c>
      <c r="AD30" s="130">
        <f t="shared" si="29"/>
        <v>7.6197387518142232</v>
      </c>
      <c r="AE30" s="252">
        <f t="shared" si="30"/>
        <v>-2.3877857026628266</v>
      </c>
      <c r="AF30" s="130">
        <f t="shared" si="31"/>
        <v>1.2285012285012284</v>
      </c>
      <c r="AG30" s="130">
        <f t="shared" si="31"/>
        <v>0.91012514220705343</v>
      </c>
      <c r="AH30" s="252">
        <f t="shared" si="32"/>
        <v>-0.31837608629417502</v>
      </c>
    </row>
    <row r="31" spans="1:34" s="64" customFormat="1" ht="14.5" customHeight="1" thickBot="1">
      <c r="A31" s="70" t="s">
        <v>89</v>
      </c>
      <c r="B31" s="131">
        <f t="shared" si="11"/>
        <v>18.361570498564554</v>
      </c>
      <c r="C31" s="131">
        <f t="shared" si="11"/>
        <v>13.141334123047308</v>
      </c>
      <c r="D31" s="251">
        <f t="shared" si="12"/>
        <v>-5.2202363755172456</v>
      </c>
      <c r="E31" s="131">
        <f t="shared" si="13"/>
        <v>0.33670033670033672</v>
      </c>
      <c r="F31" s="131">
        <f t="shared" si="13"/>
        <v>0.1925545571245186</v>
      </c>
      <c r="G31" s="251">
        <f t="shared" si="14"/>
        <v>-0.14414577957581812</v>
      </c>
      <c r="H31" s="131">
        <f t="shared" si="15"/>
        <v>0.28346456692913385</v>
      </c>
      <c r="I31" s="131">
        <f t="shared" si="15"/>
        <v>0.19534718522464925</v>
      </c>
      <c r="J31" s="251">
        <f t="shared" si="16"/>
        <v>-8.8117381704484604E-2</v>
      </c>
      <c r="K31" s="131">
        <f t="shared" si="17"/>
        <v>27.909644401305922</v>
      </c>
      <c r="L31" s="131">
        <f t="shared" si="17"/>
        <v>21.797773151081742</v>
      </c>
      <c r="M31" s="251">
        <f t="shared" si="18"/>
        <v>-6.1118712502241799</v>
      </c>
      <c r="N31" s="131">
        <f t="shared" si="19"/>
        <v>17.915129151291513</v>
      </c>
      <c r="O31" s="131">
        <f t="shared" si="19"/>
        <v>15.858778625954198</v>
      </c>
      <c r="P31" s="251">
        <f t="shared" si="20"/>
        <v>-2.0563505253373151</v>
      </c>
      <c r="Q31" s="131">
        <f t="shared" si="21"/>
        <v>12.883364312267657</v>
      </c>
      <c r="R31" s="131">
        <f t="shared" si="21"/>
        <v>9.2717867091126145</v>
      </c>
      <c r="S31" s="251">
        <f t="shared" si="22"/>
        <v>-3.6115776031550428</v>
      </c>
      <c r="T31" s="131">
        <f t="shared" si="23"/>
        <v>18.901601830663616</v>
      </c>
      <c r="U31" s="131">
        <f t="shared" si="23"/>
        <v>16.682879377431906</v>
      </c>
      <c r="V31" s="251">
        <f t="shared" si="24"/>
        <v>-2.2187224532317096</v>
      </c>
      <c r="W31" s="131">
        <f t="shared" si="25"/>
        <v>6.677678150070788</v>
      </c>
      <c r="X31" s="131">
        <f t="shared" si="25"/>
        <v>4.141414141414141</v>
      </c>
      <c r="Y31" s="251">
        <f t="shared" si="26"/>
        <v>-2.536264008656647</v>
      </c>
      <c r="Z31" s="131">
        <f t="shared" si="27"/>
        <v>15.893271461716937</v>
      </c>
      <c r="AA31" s="131">
        <f t="shared" si="27"/>
        <v>14.606741573033707</v>
      </c>
      <c r="AB31" s="251">
        <f t="shared" si="28"/>
        <v>-1.2865298886832299</v>
      </c>
      <c r="AC31" s="131">
        <f t="shared" si="29"/>
        <v>8.2768999247554547</v>
      </c>
      <c r="AD31" s="131">
        <f t="shared" si="29"/>
        <v>7.184325108853411</v>
      </c>
      <c r="AE31" s="251">
        <f t="shared" si="30"/>
        <v>-1.0925748159020436</v>
      </c>
      <c r="AF31" s="131">
        <f t="shared" si="31"/>
        <v>1.8427518427518428</v>
      </c>
      <c r="AG31" s="131">
        <f t="shared" si="31"/>
        <v>3.0716723549488054</v>
      </c>
      <c r="AH31" s="251">
        <f t="shared" si="32"/>
        <v>1.2289205121969626</v>
      </c>
    </row>
    <row r="32" spans="1:34" s="64" customFormat="1" ht="14.5" customHeight="1" thickBot="1">
      <c r="A32" s="71" t="s">
        <v>63</v>
      </c>
      <c r="B32" s="130">
        <f t="shared" si="11"/>
        <v>9.2475031337188138</v>
      </c>
      <c r="C32" s="130">
        <f t="shared" si="11"/>
        <v>7.899607610868439</v>
      </c>
      <c r="D32" s="252">
        <f t="shared" si="12"/>
        <v>-1.3478955228503748</v>
      </c>
      <c r="E32" s="130">
        <f t="shared" si="13"/>
        <v>0.22446689113355781</v>
      </c>
      <c r="F32" s="130">
        <f t="shared" si="13"/>
        <v>0.1925545571245186</v>
      </c>
      <c r="G32" s="252">
        <f t="shared" si="14"/>
        <v>-3.19123340090392E-2</v>
      </c>
      <c r="H32" s="130">
        <f t="shared" si="15"/>
        <v>0.34645669291338582</v>
      </c>
      <c r="I32" s="130">
        <f t="shared" si="15"/>
        <v>0.24862369028591724</v>
      </c>
      <c r="J32" s="252">
        <f t="shared" si="16"/>
        <v>-9.7833002627468579E-2</v>
      </c>
      <c r="K32" s="130">
        <f t="shared" si="17"/>
        <v>6.4678372893320395</v>
      </c>
      <c r="L32" s="130">
        <f t="shared" si="17"/>
        <v>6.291300805648592</v>
      </c>
      <c r="M32" s="252">
        <f t="shared" si="18"/>
        <v>-0.17653648368344754</v>
      </c>
      <c r="N32" s="130">
        <f t="shared" si="19"/>
        <v>6.4760147601476019</v>
      </c>
      <c r="O32" s="130">
        <f t="shared" si="19"/>
        <v>5.1908396946564883</v>
      </c>
      <c r="P32" s="252">
        <f t="shared" si="20"/>
        <v>-1.2851750654911136</v>
      </c>
      <c r="Q32" s="130">
        <f t="shared" si="21"/>
        <v>4.8791821561338287</v>
      </c>
      <c r="R32" s="130">
        <f t="shared" si="21"/>
        <v>3.4222045364106646</v>
      </c>
      <c r="S32" s="252">
        <f t="shared" si="22"/>
        <v>-1.4569776197231641</v>
      </c>
      <c r="T32" s="130">
        <f t="shared" si="23"/>
        <v>6.8421052631578947</v>
      </c>
      <c r="U32" s="130">
        <f t="shared" si="23"/>
        <v>5.4231517509727629</v>
      </c>
      <c r="V32" s="252">
        <f t="shared" si="24"/>
        <v>-1.4189535121851318</v>
      </c>
      <c r="W32" s="130">
        <f t="shared" si="25"/>
        <v>2.8551203397829163</v>
      </c>
      <c r="X32" s="130">
        <f t="shared" si="25"/>
        <v>2.0370370370370372</v>
      </c>
      <c r="Y32" s="252">
        <f t="shared" si="26"/>
        <v>-0.81808330274587915</v>
      </c>
      <c r="Z32" s="130">
        <f t="shared" si="27"/>
        <v>24.593967517401392</v>
      </c>
      <c r="AA32" s="130">
        <f t="shared" si="27"/>
        <v>21.348314606741575</v>
      </c>
      <c r="AB32" s="252">
        <f t="shared" si="28"/>
        <v>-3.2456529106598175</v>
      </c>
      <c r="AC32" s="130">
        <f t="shared" si="29"/>
        <v>14.973664409330324</v>
      </c>
      <c r="AD32" s="130">
        <f t="shared" si="29"/>
        <v>15.239477503628446</v>
      </c>
      <c r="AE32" s="252">
        <f t="shared" si="30"/>
        <v>0.26581309429812272</v>
      </c>
      <c r="AF32" s="130">
        <f t="shared" si="31"/>
        <v>88.329238329238336</v>
      </c>
      <c r="AG32" s="130">
        <f t="shared" si="31"/>
        <v>87.030716723549489</v>
      </c>
      <c r="AH32" s="252">
        <f t="shared" si="32"/>
        <v>-1.2985216056888476</v>
      </c>
    </row>
    <row r="33" spans="1:34" s="210" customFormat="1" ht="20" customHeight="1">
      <c r="A33" s="456" t="s">
        <v>144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</row>
    <row r="34" spans="1:34" s="64" customFormat="1" ht="14.5" customHeight="1">
      <c r="A34" s="465" t="s">
        <v>305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</row>
  </sheetData>
  <mergeCells count="21">
    <mergeCell ref="A33:AH33"/>
    <mergeCell ref="A34:AH34"/>
    <mergeCell ref="E9:M9"/>
    <mergeCell ref="N9:AH9"/>
    <mergeCell ref="A5:A8"/>
    <mergeCell ref="E5:AE5"/>
    <mergeCell ref="B21:M21"/>
    <mergeCell ref="N21:V21"/>
    <mergeCell ref="W21:AH21"/>
    <mergeCell ref="B5:D7"/>
    <mergeCell ref="AF5:AH7"/>
    <mergeCell ref="E6:G7"/>
    <mergeCell ref="H6:J7"/>
    <mergeCell ref="K6:M7"/>
    <mergeCell ref="N6:P7"/>
    <mergeCell ref="Q6:S7"/>
    <mergeCell ref="T6:Y6"/>
    <mergeCell ref="AC6:AE7"/>
    <mergeCell ref="T7:V7"/>
    <mergeCell ref="W7:Y7"/>
    <mergeCell ref="Z6:AB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selection activeCell="A34" sqref="A34:XFD34"/>
    </sheetView>
  </sheetViews>
  <sheetFormatPr baseColWidth="10" defaultColWidth="10.81640625" defaultRowHeight="14"/>
  <cols>
    <col min="1" max="1" width="16" style="1" customWidth="1"/>
    <col min="2" max="3" width="9.1796875" style="1" customWidth="1"/>
    <col min="4" max="4" width="13.7265625" style="1" customWidth="1"/>
    <col min="5" max="6" width="9.1796875" style="1" customWidth="1"/>
    <col min="7" max="7" width="13.7265625" style="1" customWidth="1"/>
    <col min="8" max="9" width="9.1796875" style="1" customWidth="1"/>
    <col min="10" max="10" width="13.7265625" style="1" customWidth="1"/>
    <col min="11" max="12" width="9.1796875" style="1" customWidth="1"/>
    <col min="13" max="13" width="12.7265625" style="1" customWidth="1"/>
    <col min="14" max="15" width="9.1796875" style="1" customWidth="1"/>
    <col min="16" max="16" width="13" style="1" customWidth="1"/>
    <col min="17" max="18" width="9.1796875" style="1" customWidth="1"/>
    <col min="19" max="19" width="12.453125" style="1" customWidth="1"/>
    <col min="20" max="21" width="9.1796875" style="1" customWidth="1"/>
    <col min="22" max="22" width="12.453125" style="1" customWidth="1"/>
    <col min="23" max="24" width="9.1796875" style="1" customWidth="1"/>
    <col min="25" max="25" width="12.453125" style="1" customWidth="1"/>
    <col min="26" max="27" width="9.1796875" style="1" customWidth="1"/>
    <col min="28" max="28" width="12.453125" style="1" customWidth="1"/>
    <col min="29" max="30" width="9.1796875" style="1" customWidth="1"/>
    <col min="31" max="31" width="12.7265625" style="1" customWidth="1"/>
    <col min="32" max="33" width="9.1796875" style="1" customWidth="1"/>
    <col min="34" max="34" width="12.7265625" style="1" customWidth="1"/>
    <col min="35" max="16384" width="10.81640625" style="1"/>
  </cols>
  <sheetData>
    <row r="1" spans="1:34" s="15" customFormat="1" ht="20.149999999999999" customHeight="1">
      <c r="A1" s="35" t="s">
        <v>0</v>
      </c>
    </row>
    <row r="2" spans="1:34" s="64" customFormat="1" ht="14.5" customHeight="1">
      <c r="A2" s="41"/>
    </row>
    <row r="3" spans="1:34" s="54" customFormat="1" ht="14.5" customHeight="1">
      <c r="A3" s="54" t="s">
        <v>271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4" s="64" customFormat="1" ht="14.5" customHeight="1" thickBot="1"/>
    <row r="5" spans="1:34" s="42" customFormat="1" ht="14.5" customHeight="1" thickBot="1">
      <c r="A5" s="371" t="s">
        <v>55</v>
      </c>
      <c r="B5" s="445" t="s">
        <v>312</v>
      </c>
      <c r="C5" s="469"/>
      <c r="D5" s="446"/>
      <c r="E5" s="466" t="s">
        <v>51</v>
      </c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8"/>
      <c r="AF5" s="371" t="s">
        <v>140</v>
      </c>
      <c r="AG5" s="371"/>
      <c r="AH5" s="371"/>
    </row>
    <row r="6" spans="1:34" s="42" customFormat="1" ht="14.5" customHeight="1" thickBot="1">
      <c r="A6" s="371"/>
      <c r="B6" s="447"/>
      <c r="C6" s="470"/>
      <c r="D6" s="448"/>
      <c r="E6" s="371" t="s">
        <v>91</v>
      </c>
      <c r="F6" s="371"/>
      <c r="G6" s="371"/>
      <c r="H6" s="371" t="s">
        <v>90</v>
      </c>
      <c r="I6" s="371"/>
      <c r="J6" s="371"/>
      <c r="K6" s="371" t="s">
        <v>61</v>
      </c>
      <c r="L6" s="371"/>
      <c r="M6" s="371"/>
      <c r="N6" s="371" t="s">
        <v>54</v>
      </c>
      <c r="O6" s="371"/>
      <c r="P6" s="371"/>
      <c r="Q6" s="371" t="s">
        <v>145</v>
      </c>
      <c r="R6" s="371"/>
      <c r="S6" s="371"/>
      <c r="T6" s="371" t="s">
        <v>51</v>
      </c>
      <c r="U6" s="371"/>
      <c r="V6" s="371"/>
      <c r="W6" s="371"/>
      <c r="X6" s="371"/>
      <c r="Y6" s="371"/>
      <c r="Z6" s="371" t="s">
        <v>310</v>
      </c>
      <c r="AA6" s="371"/>
      <c r="AB6" s="371"/>
      <c r="AC6" s="371" t="s">
        <v>92</v>
      </c>
      <c r="AD6" s="371"/>
      <c r="AE6" s="371"/>
      <c r="AF6" s="371"/>
      <c r="AG6" s="371"/>
      <c r="AH6" s="371"/>
    </row>
    <row r="7" spans="1:34" s="42" customFormat="1" ht="30" customHeight="1" thickBot="1">
      <c r="A7" s="371"/>
      <c r="B7" s="471"/>
      <c r="C7" s="472"/>
      <c r="D7" s="473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 t="s">
        <v>331</v>
      </c>
      <c r="U7" s="371"/>
      <c r="V7" s="371"/>
      <c r="W7" s="371" t="s">
        <v>316</v>
      </c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</row>
    <row r="8" spans="1:34" s="60" customFormat="1" ht="30" customHeight="1" thickBot="1">
      <c r="A8" s="371"/>
      <c r="B8" s="247">
        <v>2011</v>
      </c>
      <c r="C8" s="247">
        <v>2015</v>
      </c>
      <c r="D8" s="247" t="s">
        <v>59</v>
      </c>
      <c r="E8" s="241">
        <v>2011</v>
      </c>
      <c r="F8" s="241">
        <v>2015</v>
      </c>
      <c r="G8" s="241" t="s">
        <v>59</v>
      </c>
      <c r="H8" s="241">
        <v>2011</v>
      </c>
      <c r="I8" s="241">
        <v>2015</v>
      </c>
      <c r="J8" s="241" t="s">
        <v>59</v>
      </c>
      <c r="K8" s="241">
        <v>2011</v>
      </c>
      <c r="L8" s="241">
        <v>2015</v>
      </c>
      <c r="M8" s="241" t="s">
        <v>59</v>
      </c>
      <c r="N8" s="241">
        <v>2011</v>
      </c>
      <c r="O8" s="241">
        <v>2015</v>
      </c>
      <c r="P8" s="241" t="s">
        <v>59</v>
      </c>
      <c r="Q8" s="241">
        <v>2011</v>
      </c>
      <c r="R8" s="241">
        <v>2015</v>
      </c>
      <c r="S8" s="241" t="s">
        <v>59</v>
      </c>
      <c r="T8" s="241">
        <v>2011</v>
      </c>
      <c r="U8" s="241">
        <v>2015</v>
      </c>
      <c r="V8" s="241" t="s">
        <v>59</v>
      </c>
      <c r="W8" s="241">
        <v>2011</v>
      </c>
      <c r="X8" s="241">
        <v>2015</v>
      </c>
      <c r="Y8" s="241" t="s">
        <v>59</v>
      </c>
      <c r="Z8" s="265">
        <v>2011</v>
      </c>
      <c r="AA8" s="265">
        <v>2015</v>
      </c>
      <c r="AB8" s="265" t="s">
        <v>59</v>
      </c>
      <c r="AC8" s="241">
        <v>2011</v>
      </c>
      <c r="AD8" s="241">
        <v>2015</v>
      </c>
      <c r="AE8" s="241" t="s">
        <v>59</v>
      </c>
      <c r="AF8" s="241">
        <v>2011</v>
      </c>
      <c r="AG8" s="241">
        <v>2015</v>
      </c>
      <c r="AH8" s="241" t="s">
        <v>59</v>
      </c>
    </row>
    <row r="9" spans="1:34" s="51" customFormat="1" ht="14.5" customHeight="1" thickBot="1">
      <c r="A9" s="59"/>
      <c r="B9" s="256"/>
      <c r="C9" s="256"/>
      <c r="D9" s="256"/>
      <c r="E9" s="474"/>
      <c r="F9" s="474"/>
      <c r="G9" s="474"/>
      <c r="H9" s="474"/>
      <c r="I9" s="474"/>
      <c r="J9" s="474"/>
      <c r="K9" s="474"/>
      <c r="L9" s="474"/>
      <c r="M9" s="474"/>
      <c r="N9" s="474" t="s">
        <v>5</v>
      </c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474"/>
      <c r="AA9" s="474"/>
      <c r="AB9" s="474"/>
      <c r="AC9" s="474"/>
      <c r="AD9" s="474"/>
      <c r="AE9" s="474"/>
      <c r="AF9" s="474"/>
      <c r="AG9" s="474"/>
      <c r="AH9" s="474"/>
    </row>
    <row r="10" spans="1:34" s="64" customFormat="1" ht="14.5" customHeight="1" thickBot="1">
      <c r="A10" s="102" t="s">
        <v>2</v>
      </c>
      <c r="B10" s="13">
        <f>SUM(B11:B20)</f>
        <v>28260</v>
      </c>
      <c r="C10" s="13">
        <f>SUM(C11:C20)</f>
        <v>29609</v>
      </c>
      <c r="D10" s="79">
        <f>C10-B10</f>
        <v>1349</v>
      </c>
      <c r="E10" s="13">
        <v>1319</v>
      </c>
      <c r="F10" s="13">
        <v>2565</v>
      </c>
      <c r="G10" s="79">
        <f>F10-E10</f>
        <v>1246</v>
      </c>
      <c r="H10" s="13">
        <v>2609</v>
      </c>
      <c r="I10" s="13">
        <f>SUM(I11:I20)</f>
        <v>5062</v>
      </c>
      <c r="J10" s="79">
        <f>I10-H10</f>
        <v>2453</v>
      </c>
      <c r="K10" s="13">
        <v>13545</v>
      </c>
      <c r="L10" s="13">
        <v>12844</v>
      </c>
      <c r="M10" s="79">
        <f>L10-K10</f>
        <v>-701</v>
      </c>
      <c r="N10" s="13">
        <v>7616</v>
      </c>
      <c r="O10" s="13">
        <f>SUM(O11:O20)</f>
        <v>7329</v>
      </c>
      <c r="P10" s="79">
        <f>O10-N10</f>
        <v>-287</v>
      </c>
      <c r="Q10" s="13">
        <v>10677</v>
      </c>
      <c r="R10" s="13">
        <v>11924</v>
      </c>
      <c r="S10" s="79">
        <f>R10-Q10</f>
        <v>1247</v>
      </c>
      <c r="T10" s="13">
        <v>5878</v>
      </c>
      <c r="U10" s="13">
        <f>SUM(U11:U20)</f>
        <v>5000</v>
      </c>
      <c r="V10" s="79">
        <f>U10-T10</f>
        <v>-878</v>
      </c>
      <c r="W10" s="13">
        <v>4799</v>
      </c>
      <c r="X10" s="13">
        <f>SUM(X11:X20)</f>
        <v>6924</v>
      </c>
      <c r="Y10" s="79">
        <f>X10-W10</f>
        <v>2125</v>
      </c>
      <c r="Z10" s="13">
        <v>1169</v>
      </c>
      <c r="AA10" s="13">
        <v>646</v>
      </c>
      <c r="AB10" s="79">
        <f>AA10-Z10</f>
        <v>-523</v>
      </c>
      <c r="AC10" s="13">
        <v>1134</v>
      </c>
      <c r="AD10" s="13">
        <v>1118</v>
      </c>
      <c r="AE10" s="79">
        <f>AD10-AC10</f>
        <v>-16</v>
      </c>
      <c r="AF10" s="13">
        <v>414</v>
      </c>
      <c r="AG10" s="13">
        <v>509</v>
      </c>
      <c r="AH10" s="79">
        <f>AG10-AF10</f>
        <v>95</v>
      </c>
    </row>
    <row r="11" spans="1:34" s="64" customFormat="1" ht="14.5" customHeight="1" thickBot="1">
      <c r="A11" s="70" t="s">
        <v>143</v>
      </c>
      <c r="B11" s="11">
        <v>1031</v>
      </c>
      <c r="C11" s="11">
        <v>1777</v>
      </c>
      <c r="D11" s="80">
        <f t="shared" ref="D11:D20" si="0">C11-B11</f>
        <v>746</v>
      </c>
      <c r="E11" s="253" t="s">
        <v>175</v>
      </c>
      <c r="F11" s="253" t="s">
        <v>175</v>
      </c>
      <c r="G11" s="254" t="s">
        <v>247</v>
      </c>
      <c r="H11" s="253" t="s">
        <v>175</v>
      </c>
      <c r="I11" s="11">
        <v>1295</v>
      </c>
      <c r="J11" s="254" t="s">
        <v>247</v>
      </c>
      <c r="K11" s="253" t="s">
        <v>175</v>
      </c>
      <c r="L11" s="253" t="s">
        <v>175</v>
      </c>
      <c r="M11" s="254" t="s">
        <v>247</v>
      </c>
      <c r="N11" s="253" t="s">
        <v>175</v>
      </c>
      <c r="O11" s="11">
        <v>0</v>
      </c>
      <c r="P11" s="254" t="s">
        <v>247</v>
      </c>
      <c r="Q11" s="253" t="s">
        <v>175</v>
      </c>
      <c r="R11" s="253" t="s">
        <v>175</v>
      </c>
      <c r="S11" s="254" t="s">
        <v>247</v>
      </c>
      <c r="T11" s="11">
        <v>54</v>
      </c>
      <c r="U11" s="11">
        <v>64</v>
      </c>
      <c r="V11" s="80">
        <f>U11-T11</f>
        <v>10</v>
      </c>
      <c r="W11" s="11">
        <v>138</v>
      </c>
      <c r="X11" s="11">
        <v>353</v>
      </c>
      <c r="Y11" s="80">
        <f>X11-W11</f>
        <v>215</v>
      </c>
      <c r="Z11" s="253" t="s">
        <v>175</v>
      </c>
      <c r="AA11" s="253" t="s">
        <v>175</v>
      </c>
      <c r="AB11" s="254" t="s">
        <v>247</v>
      </c>
      <c r="AC11" s="253" t="s">
        <v>175</v>
      </c>
      <c r="AD11" s="253" t="s">
        <v>175</v>
      </c>
      <c r="AE11" s="254" t="s">
        <v>247</v>
      </c>
      <c r="AF11" s="253" t="s">
        <v>175</v>
      </c>
      <c r="AG11" s="11">
        <v>4</v>
      </c>
      <c r="AH11" s="254" t="s">
        <v>247</v>
      </c>
    </row>
    <row r="12" spans="1:34" s="64" customFormat="1" ht="14.5" customHeight="1" thickBot="1">
      <c r="A12" s="71" t="s">
        <v>82</v>
      </c>
      <c r="B12" s="12">
        <v>1119</v>
      </c>
      <c r="C12" s="12">
        <v>1994</v>
      </c>
      <c r="D12" s="79">
        <f t="shared" si="0"/>
        <v>875</v>
      </c>
      <c r="E12" s="12" t="s">
        <v>175</v>
      </c>
      <c r="F12" s="12" t="s">
        <v>175</v>
      </c>
      <c r="G12" s="79" t="s">
        <v>247</v>
      </c>
      <c r="H12" s="12" t="s">
        <v>175</v>
      </c>
      <c r="I12" s="12">
        <v>1594</v>
      </c>
      <c r="J12" s="79" t="s">
        <v>247</v>
      </c>
      <c r="K12" s="12" t="s">
        <v>175</v>
      </c>
      <c r="L12" s="12" t="s">
        <v>175</v>
      </c>
      <c r="M12" s="79" t="s">
        <v>247</v>
      </c>
      <c r="N12" s="12" t="s">
        <v>175</v>
      </c>
      <c r="O12" s="12">
        <v>0</v>
      </c>
      <c r="P12" s="79" t="s">
        <v>247</v>
      </c>
      <c r="Q12" s="12" t="s">
        <v>175</v>
      </c>
      <c r="R12" s="12" t="s">
        <v>175</v>
      </c>
      <c r="S12" s="79" t="s">
        <v>247</v>
      </c>
      <c r="T12" s="172" t="s">
        <v>175</v>
      </c>
      <c r="U12" s="12">
        <v>59</v>
      </c>
      <c r="V12" s="79" t="s">
        <v>247</v>
      </c>
      <c r="W12" s="12" t="s">
        <v>175</v>
      </c>
      <c r="X12" s="12">
        <v>719</v>
      </c>
      <c r="Y12" s="79" t="s">
        <v>247</v>
      </c>
      <c r="Z12" s="12" t="s">
        <v>175</v>
      </c>
      <c r="AA12" s="12" t="s">
        <v>175</v>
      </c>
      <c r="AB12" s="79" t="s">
        <v>247</v>
      </c>
      <c r="AC12" s="12" t="s">
        <v>175</v>
      </c>
      <c r="AD12" s="12" t="s">
        <v>175</v>
      </c>
      <c r="AE12" s="79" t="s">
        <v>247</v>
      </c>
      <c r="AF12" s="12" t="s">
        <v>175</v>
      </c>
      <c r="AG12" s="12">
        <v>8</v>
      </c>
      <c r="AH12" s="79" t="s">
        <v>247</v>
      </c>
    </row>
    <row r="13" spans="1:34" s="64" customFormat="1" ht="14.5" customHeight="1" thickBot="1">
      <c r="A13" s="70" t="s">
        <v>83</v>
      </c>
      <c r="B13" s="10">
        <v>1060</v>
      </c>
      <c r="C13" s="10">
        <v>1703</v>
      </c>
      <c r="D13" s="80">
        <f t="shared" si="0"/>
        <v>643</v>
      </c>
      <c r="E13" s="10" t="s">
        <v>175</v>
      </c>
      <c r="F13" s="10" t="s">
        <v>175</v>
      </c>
      <c r="G13" s="80" t="s">
        <v>247</v>
      </c>
      <c r="H13" s="10" t="s">
        <v>175</v>
      </c>
      <c r="I13" s="10">
        <v>1151</v>
      </c>
      <c r="J13" s="80" t="s">
        <v>247</v>
      </c>
      <c r="K13" s="10" t="s">
        <v>175</v>
      </c>
      <c r="L13" s="10" t="s">
        <v>175</v>
      </c>
      <c r="M13" s="80" t="s">
        <v>247</v>
      </c>
      <c r="N13" s="10" t="s">
        <v>175</v>
      </c>
      <c r="O13" s="10">
        <v>0</v>
      </c>
      <c r="P13" s="80" t="s">
        <v>247</v>
      </c>
      <c r="Q13" s="10" t="s">
        <v>175</v>
      </c>
      <c r="R13" s="10" t="s">
        <v>175</v>
      </c>
      <c r="S13" s="80" t="s">
        <v>247</v>
      </c>
      <c r="T13" s="10" t="s">
        <v>175</v>
      </c>
      <c r="U13" s="10">
        <v>125</v>
      </c>
      <c r="V13" s="80" t="s">
        <v>247</v>
      </c>
      <c r="W13" s="10" t="s">
        <v>175</v>
      </c>
      <c r="X13" s="10">
        <v>849</v>
      </c>
      <c r="Y13" s="80" t="s">
        <v>247</v>
      </c>
      <c r="Z13" s="10" t="s">
        <v>175</v>
      </c>
      <c r="AA13" s="10" t="s">
        <v>175</v>
      </c>
      <c r="AB13" s="80" t="s">
        <v>247</v>
      </c>
      <c r="AC13" s="10" t="s">
        <v>175</v>
      </c>
      <c r="AD13" s="10" t="s">
        <v>175</v>
      </c>
      <c r="AE13" s="80" t="s">
        <v>247</v>
      </c>
      <c r="AF13" s="10" t="s">
        <v>175</v>
      </c>
      <c r="AG13" s="10">
        <v>6</v>
      </c>
      <c r="AH13" s="80" t="s">
        <v>247</v>
      </c>
    </row>
    <row r="14" spans="1:34" s="64" customFormat="1" ht="14.5" customHeight="1" thickBot="1">
      <c r="A14" s="71" t="s">
        <v>84</v>
      </c>
      <c r="B14" s="12">
        <v>1555</v>
      </c>
      <c r="C14" s="12">
        <v>2043</v>
      </c>
      <c r="D14" s="79">
        <f t="shared" si="0"/>
        <v>488</v>
      </c>
      <c r="E14" s="12" t="s">
        <v>175</v>
      </c>
      <c r="F14" s="12" t="s">
        <v>175</v>
      </c>
      <c r="G14" s="79" t="s">
        <v>247</v>
      </c>
      <c r="H14" s="12" t="s">
        <v>175</v>
      </c>
      <c r="I14" s="12">
        <v>730</v>
      </c>
      <c r="J14" s="79" t="s">
        <v>247</v>
      </c>
      <c r="K14" s="12" t="s">
        <v>175</v>
      </c>
      <c r="L14" s="12" t="s">
        <v>175</v>
      </c>
      <c r="M14" s="79" t="s">
        <v>247</v>
      </c>
      <c r="N14" s="12" t="s">
        <v>175</v>
      </c>
      <c r="O14" s="12">
        <v>0</v>
      </c>
      <c r="P14" s="79" t="s">
        <v>247</v>
      </c>
      <c r="Q14" s="12" t="s">
        <v>175</v>
      </c>
      <c r="R14" s="12" t="s">
        <v>175</v>
      </c>
      <c r="S14" s="79" t="s">
        <v>247</v>
      </c>
      <c r="T14" s="12" t="s">
        <v>175</v>
      </c>
      <c r="U14" s="12">
        <v>241</v>
      </c>
      <c r="V14" s="79" t="s">
        <v>247</v>
      </c>
      <c r="W14" s="12" t="s">
        <v>175</v>
      </c>
      <c r="X14" s="12">
        <v>975</v>
      </c>
      <c r="Y14" s="79" t="s">
        <v>247</v>
      </c>
      <c r="Z14" s="12" t="s">
        <v>175</v>
      </c>
      <c r="AA14" s="12" t="s">
        <v>175</v>
      </c>
      <c r="AB14" s="79" t="s">
        <v>247</v>
      </c>
      <c r="AC14" s="12" t="s">
        <v>175</v>
      </c>
      <c r="AD14" s="12" t="s">
        <v>175</v>
      </c>
      <c r="AE14" s="79" t="s">
        <v>247</v>
      </c>
      <c r="AF14" s="12" t="s">
        <v>175</v>
      </c>
      <c r="AG14" s="12">
        <v>7</v>
      </c>
      <c r="AH14" s="79" t="s">
        <v>247</v>
      </c>
    </row>
    <row r="15" spans="1:34" s="64" customFormat="1" ht="14.5" customHeight="1" thickBot="1">
      <c r="A15" s="70" t="s">
        <v>85</v>
      </c>
      <c r="B15" s="10">
        <v>1497</v>
      </c>
      <c r="C15" s="10">
        <v>1787</v>
      </c>
      <c r="D15" s="80">
        <f t="shared" si="0"/>
        <v>290</v>
      </c>
      <c r="E15" s="10" t="s">
        <v>175</v>
      </c>
      <c r="F15" s="10" t="s">
        <v>175</v>
      </c>
      <c r="G15" s="80" t="s">
        <v>247</v>
      </c>
      <c r="H15" s="10" t="s">
        <v>175</v>
      </c>
      <c r="I15" s="10">
        <v>168</v>
      </c>
      <c r="J15" s="80" t="s">
        <v>247</v>
      </c>
      <c r="K15" s="10" t="s">
        <v>175</v>
      </c>
      <c r="L15" s="10" t="s">
        <v>175</v>
      </c>
      <c r="M15" s="80" t="s">
        <v>247</v>
      </c>
      <c r="N15" s="10" t="s">
        <v>175</v>
      </c>
      <c r="O15" s="10">
        <v>538</v>
      </c>
      <c r="P15" s="80" t="s">
        <v>247</v>
      </c>
      <c r="Q15" s="10" t="s">
        <v>175</v>
      </c>
      <c r="R15" s="10" t="s">
        <v>175</v>
      </c>
      <c r="S15" s="80" t="s">
        <v>247</v>
      </c>
      <c r="T15" s="10" t="s">
        <v>175</v>
      </c>
      <c r="U15" s="10">
        <v>344</v>
      </c>
      <c r="V15" s="80" t="s">
        <v>247</v>
      </c>
      <c r="W15" s="10" t="s">
        <v>175</v>
      </c>
      <c r="X15" s="10">
        <v>532</v>
      </c>
      <c r="Y15" s="80" t="s">
        <v>247</v>
      </c>
      <c r="Z15" s="10" t="s">
        <v>175</v>
      </c>
      <c r="AA15" s="10" t="s">
        <v>175</v>
      </c>
      <c r="AB15" s="80" t="s">
        <v>247</v>
      </c>
      <c r="AC15" s="10" t="s">
        <v>175</v>
      </c>
      <c r="AD15" s="10" t="s">
        <v>175</v>
      </c>
      <c r="AE15" s="80" t="s">
        <v>247</v>
      </c>
      <c r="AF15" s="10" t="s">
        <v>175</v>
      </c>
      <c r="AG15" s="10">
        <v>6</v>
      </c>
      <c r="AH15" s="80" t="s">
        <v>247</v>
      </c>
    </row>
    <row r="16" spans="1:34" s="64" customFormat="1" ht="14.5" customHeight="1" thickBot="1">
      <c r="A16" s="71" t="s">
        <v>86</v>
      </c>
      <c r="B16" s="12">
        <v>2466</v>
      </c>
      <c r="C16" s="12">
        <v>2577</v>
      </c>
      <c r="D16" s="79">
        <f t="shared" si="0"/>
        <v>111</v>
      </c>
      <c r="E16" s="12" t="s">
        <v>175</v>
      </c>
      <c r="F16" s="12" t="s">
        <v>175</v>
      </c>
      <c r="G16" s="79" t="s">
        <v>247</v>
      </c>
      <c r="H16" s="12" t="s">
        <v>175</v>
      </c>
      <c r="I16" s="12">
        <v>67</v>
      </c>
      <c r="J16" s="79" t="s">
        <v>247</v>
      </c>
      <c r="K16" s="12" t="s">
        <v>175</v>
      </c>
      <c r="L16" s="12" t="s">
        <v>175</v>
      </c>
      <c r="M16" s="79" t="s">
        <v>247</v>
      </c>
      <c r="N16" s="12" t="s">
        <v>175</v>
      </c>
      <c r="O16" s="12">
        <v>1050</v>
      </c>
      <c r="P16" s="79" t="s">
        <v>247</v>
      </c>
      <c r="Q16" s="12" t="s">
        <v>175</v>
      </c>
      <c r="R16" s="12" t="s">
        <v>175</v>
      </c>
      <c r="S16" s="79" t="s">
        <v>247</v>
      </c>
      <c r="T16" s="12" t="s">
        <v>175</v>
      </c>
      <c r="U16" s="12">
        <v>637</v>
      </c>
      <c r="V16" s="79" t="s">
        <v>247</v>
      </c>
      <c r="W16" s="12" t="s">
        <v>175</v>
      </c>
      <c r="X16" s="12">
        <v>645</v>
      </c>
      <c r="Y16" s="79" t="s">
        <v>247</v>
      </c>
      <c r="Z16" s="12" t="s">
        <v>175</v>
      </c>
      <c r="AA16" s="12" t="s">
        <v>175</v>
      </c>
      <c r="AB16" s="79" t="s">
        <v>247</v>
      </c>
      <c r="AC16" s="12" t="s">
        <v>175</v>
      </c>
      <c r="AD16" s="12" t="s">
        <v>175</v>
      </c>
      <c r="AE16" s="79" t="s">
        <v>247</v>
      </c>
      <c r="AF16" s="12" t="s">
        <v>175</v>
      </c>
      <c r="AG16" s="12">
        <v>5</v>
      </c>
      <c r="AH16" s="79" t="s">
        <v>247</v>
      </c>
    </row>
    <row r="17" spans="1:34" s="64" customFormat="1" ht="14.5" customHeight="1" thickBot="1">
      <c r="A17" s="70" t="s">
        <v>87</v>
      </c>
      <c r="B17" s="10">
        <v>4474</v>
      </c>
      <c r="C17" s="10">
        <v>4997</v>
      </c>
      <c r="D17" s="80">
        <f t="shared" si="0"/>
        <v>523</v>
      </c>
      <c r="E17" s="10" t="s">
        <v>175</v>
      </c>
      <c r="F17" s="10" t="s">
        <v>175</v>
      </c>
      <c r="G17" s="80" t="s">
        <v>247</v>
      </c>
      <c r="H17" s="10" t="s">
        <v>175</v>
      </c>
      <c r="I17" s="10">
        <v>34</v>
      </c>
      <c r="J17" s="80" t="s">
        <v>247</v>
      </c>
      <c r="K17" s="10" t="s">
        <v>175</v>
      </c>
      <c r="L17" s="10" t="s">
        <v>175</v>
      </c>
      <c r="M17" s="80" t="s">
        <v>247</v>
      </c>
      <c r="N17" s="10" t="s">
        <v>175</v>
      </c>
      <c r="O17" s="10">
        <v>2402</v>
      </c>
      <c r="P17" s="80" t="s">
        <v>247</v>
      </c>
      <c r="Q17" s="10" t="s">
        <v>175</v>
      </c>
      <c r="R17" s="10" t="s">
        <v>175</v>
      </c>
      <c r="S17" s="80" t="s">
        <v>247</v>
      </c>
      <c r="T17" s="10" t="s">
        <v>175</v>
      </c>
      <c r="U17" s="10">
        <v>1192</v>
      </c>
      <c r="V17" s="80" t="s">
        <v>247</v>
      </c>
      <c r="W17" s="10" t="s">
        <v>175</v>
      </c>
      <c r="X17" s="10">
        <v>1507</v>
      </c>
      <c r="Y17" s="80" t="s">
        <v>247</v>
      </c>
      <c r="Z17" s="10" t="s">
        <v>175</v>
      </c>
      <c r="AA17" s="10" t="s">
        <v>175</v>
      </c>
      <c r="AB17" s="80" t="s">
        <v>247</v>
      </c>
      <c r="AC17" s="10" t="s">
        <v>175</v>
      </c>
      <c r="AD17" s="10" t="s">
        <v>175</v>
      </c>
      <c r="AE17" s="80" t="s">
        <v>247</v>
      </c>
      <c r="AF17" s="10" t="s">
        <v>175</v>
      </c>
      <c r="AG17" s="10">
        <v>8</v>
      </c>
      <c r="AH17" s="80" t="s">
        <v>247</v>
      </c>
    </row>
    <row r="18" spans="1:34" s="64" customFormat="1" ht="14.5" customHeight="1" thickBot="1">
      <c r="A18" s="71" t="s">
        <v>88</v>
      </c>
      <c r="B18" s="12">
        <v>4554</v>
      </c>
      <c r="C18" s="12">
        <v>4301</v>
      </c>
      <c r="D18" s="79">
        <f t="shared" si="0"/>
        <v>-253</v>
      </c>
      <c r="E18" s="12" t="s">
        <v>175</v>
      </c>
      <c r="F18" s="12" t="s">
        <v>175</v>
      </c>
      <c r="G18" s="79" t="s">
        <v>247</v>
      </c>
      <c r="H18" s="12" t="s">
        <v>175</v>
      </c>
      <c r="I18" s="12">
        <v>9</v>
      </c>
      <c r="J18" s="79" t="s">
        <v>247</v>
      </c>
      <c r="K18" s="12" t="s">
        <v>175</v>
      </c>
      <c r="L18" s="12" t="s">
        <v>175</v>
      </c>
      <c r="M18" s="79" t="s">
        <v>247</v>
      </c>
      <c r="N18" s="12" t="s">
        <v>175</v>
      </c>
      <c r="O18" s="12">
        <v>1678</v>
      </c>
      <c r="P18" s="79" t="s">
        <v>247</v>
      </c>
      <c r="Q18" s="12" t="s">
        <v>175</v>
      </c>
      <c r="R18" s="12" t="s">
        <v>175</v>
      </c>
      <c r="S18" s="79" t="s">
        <v>247</v>
      </c>
      <c r="T18" s="12" t="s">
        <v>175</v>
      </c>
      <c r="U18" s="12">
        <v>1037</v>
      </c>
      <c r="V18" s="79" t="s">
        <v>247</v>
      </c>
      <c r="W18" s="12" t="s">
        <v>175</v>
      </c>
      <c r="X18" s="12">
        <v>816</v>
      </c>
      <c r="Y18" s="79" t="s">
        <v>247</v>
      </c>
      <c r="Z18" s="12" t="s">
        <v>175</v>
      </c>
      <c r="AA18" s="12" t="s">
        <v>175</v>
      </c>
      <c r="AB18" s="79" t="s">
        <v>247</v>
      </c>
      <c r="AC18" s="12" t="s">
        <v>175</v>
      </c>
      <c r="AD18" s="12" t="s">
        <v>175</v>
      </c>
      <c r="AE18" s="79" t="s">
        <v>247</v>
      </c>
      <c r="AF18" s="12" t="s">
        <v>175</v>
      </c>
      <c r="AG18" s="12">
        <v>12</v>
      </c>
      <c r="AH18" s="79" t="s">
        <v>247</v>
      </c>
    </row>
    <row r="19" spans="1:34" s="64" customFormat="1" ht="14.5" customHeight="1" thickBot="1">
      <c r="A19" s="70" t="s">
        <v>89</v>
      </c>
      <c r="B19" s="10">
        <v>7407</v>
      </c>
      <c r="C19" s="10">
        <v>5820</v>
      </c>
      <c r="D19" s="80">
        <f t="shared" si="0"/>
        <v>-1587</v>
      </c>
      <c r="E19" s="10" t="s">
        <v>175</v>
      </c>
      <c r="F19" s="10" t="s">
        <v>175</v>
      </c>
      <c r="G19" s="80" t="s">
        <v>247</v>
      </c>
      <c r="H19" s="10" t="s">
        <v>175</v>
      </c>
      <c r="I19" s="10">
        <v>8</v>
      </c>
      <c r="J19" s="80" t="s">
        <v>247</v>
      </c>
      <c r="K19" s="10" t="s">
        <v>175</v>
      </c>
      <c r="L19" s="10" t="s">
        <v>175</v>
      </c>
      <c r="M19" s="80" t="s">
        <v>247</v>
      </c>
      <c r="N19" s="10" t="s">
        <v>175</v>
      </c>
      <c r="O19" s="10">
        <v>1250</v>
      </c>
      <c r="P19" s="80" t="s">
        <v>247</v>
      </c>
      <c r="Q19" s="10" t="s">
        <v>175</v>
      </c>
      <c r="R19" s="10" t="s">
        <v>175</v>
      </c>
      <c r="S19" s="80" t="s">
        <v>247</v>
      </c>
      <c r="T19" s="10" t="s">
        <v>175</v>
      </c>
      <c r="U19" s="10">
        <v>971</v>
      </c>
      <c r="V19" s="80" t="s">
        <v>247</v>
      </c>
      <c r="W19" s="10" t="s">
        <v>175</v>
      </c>
      <c r="X19" s="10">
        <v>395</v>
      </c>
      <c r="Y19" s="80" t="s">
        <v>247</v>
      </c>
      <c r="Z19" s="10" t="s">
        <v>175</v>
      </c>
      <c r="AA19" s="10" t="s">
        <v>175</v>
      </c>
      <c r="AB19" s="80" t="s">
        <v>247</v>
      </c>
      <c r="AC19" s="10" t="s">
        <v>175</v>
      </c>
      <c r="AD19" s="10" t="s">
        <v>175</v>
      </c>
      <c r="AE19" s="80" t="s">
        <v>247</v>
      </c>
      <c r="AF19" s="10" t="s">
        <v>175</v>
      </c>
      <c r="AG19" s="10">
        <v>19</v>
      </c>
      <c r="AH19" s="80" t="s">
        <v>247</v>
      </c>
    </row>
    <row r="20" spans="1:34" s="64" customFormat="1" ht="14.5" customHeight="1" thickBot="1">
      <c r="A20" s="71" t="s">
        <v>63</v>
      </c>
      <c r="B20" s="12">
        <v>3097</v>
      </c>
      <c r="C20" s="12">
        <v>2610</v>
      </c>
      <c r="D20" s="79">
        <f t="shared" si="0"/>
        <v>-487</v>
      </c>
      <c r="E20" s="12" t="s">
        <v>175</v>
      </c>
      <c r="F20" s="12" t="s">
        <v>175</v>
      </c>
      <c r="G20" s="79" t="s">
        <v>247</v>
      </c>
      <c r="H20" s="12" t="s">
        <v>175</v>
      </c>
      <c r="I20" s="12">
        <v>6</v>
      </c>
      <c r="J20" s="79" t="s">
        <v>247</v>
      </c>
      <c r="K20" s="12" t="s">
        <v>175</v>
      </c>
      <c r="L20" s="12" t="s">
        <v>175</v>
      </c>
      <c r="M20" s="79" t="s">
        <v>247</v>
      </c>
      <c r="N20" s="12" t="s">
        <v>175</v>
      </c>
      <c r="O20" s="12">
        <v>411</v>
      </c>
      <c r="P20" s="79" t="s">
        <v>247</v>
      </c>
      <c r="Q20" s="12" t="s">
        <v>175</v>
      </c>
      <c r="R20" s="12" t="s">
        <v>175</v>
      </c>
      <c r="S20" s="79" t="s">
        <v>247</v>
      </c>
      <c r="T20" s="12" t="s">
        <v>175</v>
      </c>
      <c r="U20" s="12">
        <v>330</v>
      </c>
      <c r="V20" s="79" t="s">
        <v>247</v>
      </c>
      <c r="W20" s="12" t="s">
        <v>175</v>
      </c>
      <c r="X20" s="12">
        <v>133</v>
      </c>
      <c r="Y20" s="79" t="s">
        <v>247</v>
      </c>
      <c r="Z20" s="12" t="s">
        <v>175</v>
      </c>
      <c r="AA20" s="12" t="s">
        <v>175</v>
      </c>
      <c r="AB20" s="79" t="s">
        <v>247</v>
      </c>
      <c r="AC20" s="12" t="s">
        <v>175</v>
      </c>
      <c r="AD20" s="12" t="s">
        <v>175</v>
      </c>
      <c r="AE20" s="79" t="s">
        <v>247</v>
      </c>
      <c r="AF20" s="12" t="s">
        <v>175</v>
      </c>
      <c r="AG20" s="12">
        <v>434</v>
      </c>
      <c r="AH20" s="79" t="s">
        <v>247</v>
      </c>
    </row>
    <row r="21" spans="1:34" s="51" customFormat="1" ht="14.5" customHeight="1" thickBot="1">
      <c r="A21" s="59"/>
      <c r="B21" s="474" t="s">
        <v>313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 t="s">
        <v>313</v>
      </c>
      <c r="O21" s="474"/>
      <c r="P21" s="474"/>
      <c r="Q21" s="474"/>
      <c r="R21" s="474"/>
      <c r="S21" s="474"/>
      <c r="T21" s="474"/>
      <c r="U21" s="474"/>
      <c r="V21" s="474"/>
      <c r="W21" s="474" t="s">
        <v>313</v>
      </c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</row>
    <row r="22" spans="1:34" s="64" customFormat="1" ht="14.5" customHeight="1" thickBot="1">
      <c r="A22" s="249" t="s">
        <v>2</v>
      </c>
      <c r="B22" s="13">
        <f>B10*100/B$10</f>
        <v>100</v>
      </c>
      <c r="C22" s="13">
        <f>C10*100/C$10</f>
        <v>100</v>
      </c>
      <c r="D22" s="257" t="s">
        <v>247</v>
      </c>
      <c r="E22" s="13">
        <v>100</v>
      </c>
      <c r="F22" s="13">
        <v>100</v>
      </c>
      <c r="G22" s="257" t="s">
        <v>247</v>
      </c>
      <c r="H22" s="13">
        <v>100</v>
      </c>
      <c r="I22" s="13">
        <f>SUM(I23:I32)</f>
        <v>100</v>
      </c>
      <c r="J22" s="257" t="s">
        <v>247</v>
      </c>
      <c r="K22" s="13">
        <v>100</v>
      </c>
      <c r="L22" s="13">
        <v>100</v>
      </c>
      <c r="M22" s="257" t="s">
        <v>247</v>
      </c>
      <c r="N22" s="13">
        <v>100</v>
      </c>
      <c r="O22" s="13">
        <f>SUM(O23:O32)</f>
        <v>100</v>
      </c>
      <c r="P22" s="257" t="s">
        <v>247</v>
      </c>
      <c r="Q22" s="13">
        <v>100</v>
      </c>
      <c r="R22" s="13">
        <v>100</v>
      </c>
      <c r="S22" s="257" t="s">
        <v>247</v>
      </c>
      <c r="T22" s="13">
        <v>100</v>
      </c>
      <c r="U22" s="13">
        <f>SUM(U23:U32)</f>
        <v>99.999999999999986</v>
      </c>
      <c r="V22" s="257" t="s">
        <v>247</v>
      </c>
      <c r="W22" s="13">
        <v>100</v>
      </c>
      <c r="X22" s="13">
        <f>SUM(X23:X32)</f>
        <v>100</v>
      </c>
      <c r="Y22" s="257" t="s">
        <v>247</v>
      </c>
      <c r="Z22" s="13">
        <v>100</v>
      </c>
      <c r="AA22" s="13">
        <v>100</v>
      </c>
      <c r="AB22" s="257" t="s">
        <v>247</v>
      </c>
      <c r="AC22" s="13">
        <v>100</v>
      </c>
      <c r="AD22" s="13">
        <v>100</v>
      </c>
      <c r="AE22" s="257" t="s">
        <v>247</v>
      </c>
      <c r="AF22" s="13">
        <v>100</v>
      </c>
      <c r="AG22" s="13">
        <f>SUM(AG23:AG32)</f>
        <v>100</v>
      </c>
      <c r="AH22" s="257" t="s">
        <v>247</v>
      </c>
    </row>
    <row r="23" spans="1:34" s="64" customFormat="1" ht="14.5" customHeight="1" thickBot="1">
      <c r="A23" s="70" t="s">
        <v>143</v>
      </c>
      <c r="B23" s="129">
        <f>B11*100/B$10</f>
        <v>3.6482661004954</v>
      </c>
      <c r="C23" s="129">
        <f t="shared" ref="B23:C32" si="1">C11*100/C$10</f>
        <v>6.0015535816812458</v>
      </c>
      <c r="D23" s="254" t="s">
        <v>247</v>
      </c>
      <c r="E23" s="253" t="s">
        <v>175</v>
      </c>
      <c r="F23" s="253" t="s">
        <v>175</v>
      </c>
      <c r="G23" s="254" t="s">
        <v>247</v>
      </c>
      <c r="H23" s="253" t="s">
        <v>175</v>
      </c>
      <c r="I23" s="129">
        <f t="shared" ref="I23:I32" si="2">I11*100/I$10</f>
        <v>25.582773607269853</v>
      </c>
      <c r="J23" s="254" t="s">
        <v>247</v>
      </c>
      <c r="K23" s="253" t="s">
        <v>175</v>
      </c>
      <c r="L23" s="253" t="s">
        <v>175</v>
      </c>
      <c r="M23" s="254" t="s">
        <v>247</v>
      </c>
      <c r="N23" s="253" t="s">
        <v>175</v>
      </c>
      <c r="O23" s="129">
        <f t="shared" ref="O23:O32" si="3">O11*100/O$10</f>
        <v>0</v>
      </c>
      <c r="P23" s="254" t="s">
        <v>247</v>
      </c>
      <c r="Q23" s="253" t="s">
        <v>175</v>
      </c>
      <c r="R23" s="253" t="s">
        <v>175</v>
      </c>
      <c r="S23" s="254" t="s">
        <v>247</v>
      </c>
      <c r="T23" s="129">
        <f t="shared" ref="T23:U32" si="4">T11*100/T$10</f>
        <v>0.91867982306907114</v>
      </c>
      <c r="U23" s="129">
        <f t="shared" si="4"/>
        <v>1.28</v>
      </c>
      <c r="V23" s="251">
        <f>U23-T23</f>
        <v>0.36132017693092888</v>
      </c>
      <c r="W23" s="129">
        <f t="shared" ref="W23:X32" si="5">W11*100/W$10</f>
        <v>2.8755990831423213</v>
      </c>
      <c r="X23" s="129">
        <f t="shared" si="5"/>
        <v>5.0982091276718657</v>
      </c>
      <c r="Y23" s="251">
        <f>X23-W23</f>
        <v>2.2226100445295445</v>
      </c>
      <c r="Z23" s="253" t="s">
        <v>175</v>
      </c>
      <c r="AA23" s="253" t="s">
        <v>175</v>
      </c>
      <c r="AB23" s="254" t="s">
        <v>247</v>
      </c>
      <c r="AC23" s="253" t="s">
        <v>175</v>
      </c>
      <c r="AD23" s="253" t="s">
        <v>175</v>
      </c>
      <c r="AE23" s="254" t="s">
        <v>247</v>
      </c>
      <c r="AF23" s="253" t="s">
        <v>175</v>
      </c>
      <c r="AG23" s="129">
        <f t="shared" ref="AG23:AG32" si="6">AG11*100/AG$10</f>
        <v>0.78585461689587421</v>
      </c>
      <c r="AH23" s="254" t="s">
        <v>247</v>
      </c>
    </row>
    <row r="24" spans="1:34" s="64" customFormat="1" ht="14.5" customHeight="1" thickBot="1">
      <c r="A24" s="71" t="s">
        <v>82</v>
      </c>
      <c r="B24" s="130">
        <f t="shared" si="1"/>
        <v>3.9596602972399149</v>
      </c>
      <c r="C24" s="130">
        <f t="shared" si="1"/>
        <v>6.7344388530514374</v>
      </c>
      <c r="D24" s="79" t="s">
        <v>247</v>
      </c>
      <c r="E24" s="12" t="s">
        <v>175</v>
      </c>
      <c r="F24" s="12" t="s">
        <v>175</v>
      </c>
      <c r="G24" s="79" t="s">
        <v>247</v>
      </c>
      <c r="H24" s="12" t="s">
        <v>175</v>
      </c>
      <c r="I24" s="130">
        <f t="shared" si="2"/>
        <v>31.489529830106676</v>
      </c>
      <c r="J24" s="79" t="s">
        <v>247</v>
      </c>
      <c r="K24" s="12" t="s">
        <v>175</v>
      </c>
      <c r="L24" s="12" t="s">
        <v>175</v>
      </c>
      <c r="M24" s="79" t="s">
        <v>247</v>
      </c>
      <c r="N24" s="12" t="s">
        <v>175</v>
      </c>
      <c r="O24" s="130">
        <f t="shared" si="3"/>
        <v>0</v>
      </c>
      <c r="P24" s="79" t="s">
        <v>247</v>
      </c>
      <c r="Q24" s="12" t="s">
        <v>175</v>
      </c>
      <c r="R24" s="12" t="s">
        <v>175</v>
      </c>
      <c r="S24" s="79" t="s">
        <v>247</v>
      </c>
      <c r="T24" s="12" t="s">
        <v>175</v>
      </c>
      <c r="U24" s="130">
        <f t="shared" si="4"/>
        <v>1.18</v>
      </c>
      <c r="V24" s="79" t="s">
        <v>247</v>
      </c>
      <c r="W24" s="12" t="s">
        <v>175</v>
      </c>
      <c r="X24" s="130">
        <f t="shared" si="5"/>
        <v>10.384170999422299</v>
      </c>
      <c r="Y24" s="79" t="s">
        <v>247</v>
      </c>
      <c r="Z24" s="12" t="s">
        <v>175</v>
      </c>
      <c r="AA24" s="12" t="s">
        <v>175</v>
      </c>
      <c r="AB24" s="79" t="s">
        <v>247</v>
      </c>
      <c r="AC24" s="12" t="s">
        <v>175</v>
      </c>
      <c r="AD24" s="12" t="s">
        <v>175</v>
      </c>
      <c r="AE24" s="79" t="s">
        <v>247</v>
      </c>
      <c r="AF24" s="12" t="s">
        <v>175</v>
      </c>
      <c r="AG24" s="130">
        <f t="shared" si="6"/>
        <v>1.5717092337917484</v>
      </c>
      <c r="AH24" s="79" t="s">
        <v>247</v>
      </c>
    </row>
    <row r="25" spans="1:34" s="64" customFormat="1" ht="14.5" customHeight="1" thickBot="1">
      <c r="A25" s="70" t="s">
        <v>83</v>
      </c>
      <c r="B25" s="131">
        <f t="shared" si="1"/>
        <v>3.750884642604388</v>
      </c>
      <c r="C25" s="131">
        <f t="shared" si="1"/>
        <v>5.7516295720895672</v>
      </c>
      <c r="D25" s="80" t="s">
        <v>247</v>
      </c>
      <c r="E25" s="10" t="s">
        <v>175</v>
      </c>
      <c r="F25" s="10" t="s">
        <v>175</v>
      </c>
      <c r="G25" s="80" t="s">
        <v>247</v>
      </c>
      <c r="H25" s="10" t="s">
        <v>175</v>
      </c>
      <c r="I25" s="131">
        <f t="shared" si="2"/>
        <v>22.738048202291584</v>
      </c>
      <c r="J25" s="80" t="s">
        <v>247</v>
      </c>
      <c r="K25" s="10" t="s">
        <v>175</v>
      </c>
      <c r="L25" s="10" t="s">
        <v>175</v>
      </c>
      <c r="M25" s="80" t="s">
        <v>247</v>
      </c>
      <c r="N25" s="10" t="s">
        <v>175</v>
      </c>
      <c r="O25" s="131">
        <f t="shared" si="3"/>
        <v>0</v>
      </c>
      <c r="P25" s="80" t="s">
        <v>247</v>
      </c>
      <c r="Q25" s="10" t="s">
        <v>175</v>
      </c>
      <c r="R25" s="10" t="s">
        <v>175</v>
      </c>
      <c r="S25" s="80" t="s">
        <v>247</v>
      </c>
      <c r="T25" s="10" t="s">
        <v>175</v>
      </c>
      <c r="U25" s="131">
        <f t="shared" si="4"/>
        <v>2.5</v>
      </c>
      <c r="V25" s="80" t="s">
        <v>247</v>
      </c>
      <c r="W25" s="10" t="s">
        <v>175</v>
      </c>
      <c r="X25" s="131">
        <f t="shared" si="5"/>
        <v>12.261698440207972</v>
      </c>
      <c r="Y25" s="80" t="s">
        <v>247</v>
      </c>
      <c r="Z25" s="10" t="s">
        <v>175</v>
      </c>
      <c r="AA25" s="10" t="s">
        <v>175</v>
      </c>
      <c r="AB25" s="80" t="s">
        <v>247</v>
      </c>
      <c r="AC25" s="10" t="s">
        <v>175</v>
      </c>
      <c r="AD25" s="10" t="s">
        <v>175</v>
      </c>
      <c r="AE25" s="80" t="s">
        <v>247</v>
      </c>
      <c r="AF25" s="10" t="s">
        <v>175</v>
      </c>
      <c r="AG25" s="131">
        <f t="shared" si="6"/>
        <v>1.1787819253438114</v>
      </c>
      <c r="AH25" s="80" t="s">
        <v>247</v>
      </c>
    </row>
    <row r="26" spans="1:34" s="64" customFormat="1" ht="14.5" customHeight="1" thickBot="1">
      <c r="A26" s="71" t="s">
        <v>84</v>
      </c>
      <c r="B26" s="130">
        <f t="shared" si="1"/>
        <v>5.502476999292286</v>
      </c>
      <c r="C26" s="130">
        <f t="shared" si="1"/>
        <v>6.8999290756188998</v>
      </c>
      <c r="D26" s="79" t="s">
        <v>247</v>
      </c>
      <c r="E26" s="12" t="s">
        <v>175</v>
      </c>
      <c r="F26" s="12" t="s">
        <v>175</v>
      </c>
      <c r="G26" s="79" t="s">
        <v>247</v>
      </c>
      <c r="H26" s="12" t="s">
        <v>175</v>
      </c>
      <c r="I26" s="130">
        <f t="shared" si="2"/>
        <v>14.42117740023706</v>
      </c>
      <c r="J26" s="79" t="s">
        <v>247</v>
      </c>
      <c r="K26" s="12" t="s">
        <v>175</v>
      </c>
      <c r="L26" s="12" t="s">
        <v>175</v>
      </c>
      <c r="M26" s="79" t="s">
        <v>247</v>
      </c>
      <c r="N26" s="12" t="s">
        <v>175</v>
      </c>
      <c r="O26" s="130">
        <f t="shared" si="3"/>
        <v>0</v>
      </c>
      <c r="P26" s="79" t="s">
        <v>247</v>
      </c>
      <c r="Q26" s="12" t="s">
        <v>175</v>
      </c>
      <c r="R26" s="12" t="s">
        <v>175</v>
      </c>
      <c r="S26" s="79" t="s">
        <v>247</v>
      </c>
      <c r="T26" s="12" t="s">
        <v>175</v>
      </c>
      <c r="U26" s="130">
        <f t="shared" si="4"/>
        <v>4.82</v>
      </c>
      <c r="V26" s="79" t="s">
        <v>247</v>
      </c>
      <c r="W26" s="12" t="s">
        <v>175</v>
      </c>
      <c r="X26" s="130">
        <f t="shared" si="5"/>
        <v>14.081455805892547</v>
      </c>
      <c r="Y26" s="79" t="s">
        <v>247</v>
      </c>
      <c r="Z26" s="12" t="s">
        <v>175</v>
      </c>
      <c r="AA26" s="12" t="s">
        <v>175</v>
      </c>
      <c r="AB26" s="79" t="s">
        <v>247</v>
      </c>
      <c r="AC26" s="12" t="s">
        <v>175</v>
      </c>
      <c r="AD26" s="12" t="s">
        <v>175</v>
      </c>
      <c r="AE26" s="79" t="s">
        <v>247</v>
      </c>
      <c r="AF26" s="12" t="s">
        <v>175</v>
      </c>
      <c r="AG26" s="130">
        <f t="shared" si="6"/>
        <v>1.37524557956778</v>
      </c>
      <c r="AH26" s="79" t="s">
        <v>247</v>
      </c>
    </row>
    <row r="27" spans="1:34" s="64" customFormat="1" ht="14.5" customHeight="1" thickBot="1">
      <c r="A27" s="70" t="s">
        <v>85</v>
      </c>
      <c r="B27" s="131">
        <f t="shared" si="1"/>
        <v>5.2972399150743099</v>
      </c>
      <c r="C27" s="131">
        <f t="shared" si="1"/>
        <v>6.0353270964909322</v>
      </c>
      <c r="D27" s="80" t="s">
        <v>247</v>
      </c>
      <c r="E27" s="10" t="s">
        <v>175</v>
      </c>
      <c r="F27" s="10" t="s">
        <v>175</v>
      </c>
      <c r="G27" s="80" t="s">
        <v>247</v>
      </c>
      <c r="H27" s="10" t="s">
        <v>175</v>
      </c>
      <c r="I27" s="131">
        <f t="shared" si="2"/>
        <v>3.3188463058079809</v>
      </c>
      <c r="J27" s="80" t="s">
        <v>247</v>
      </c>
      <c r="K27" s="10" t="s">
        <v>175</v>
      </c>
      <c r="L27" s="10" t="s">
        <v>175</v>
      </c>
      <c r="M27" s="80" t="s">
        <v>247</v>
      </c>
      <c r="N27" s="10" t="s">
        <v>175</v>
      </c>
      <c r="O27" s="131">
        <f t="shared" si="3"/>
        <v>7.3407013235093466</v>
      </c>
      <c r="P27" s="80" t="s">
        <v>247</v>
      </c>
      <c r="Q27" s="10" t="s">
        <v>175</v>
      </c>
      <c r="R27" s="10" t="s">
        <v>175</v>
      </c>
      <c r="S27" s="80" t="s">
        <v>247</v>
      </c>
      <c r="T27" s="10" t="s">
        <v>175</v>
      </c>
      <c r="U27" s="131">
        <f t="shared" si="4"/>
        <v>6.88</v>
      </c>
      <c r="V27" s="80" t="s">
        <v>247</v>
      </c>
      <c r="W27" s="10" t="s">
        <v>175</v>
      </c>
      <c r="X27" s="131">
        <f t="shared" si="5"/>
        <v>7.6834199884459853</v>
      </c>
      <c r="Y27" s="80" t="s">
        <v>247</v>
      </c>
      <c r="Z27" s="10" t="s">
        <v>175</v>
      </c>
      <c r="AA27" s="10" t="s">
        <v>175</v>
      </c>
      <c r="AB27" s="80" t="s">
        <v>247</v>
      </c>
      <c r="AC27" s="10" t="s">
        <v>175</v>
      </c>
      <c r="AD27" s="10" t="s">
        <v>175</v>
      </c>
      <c r="AE27" s="80" t="s">
        <v>247</v>
      </c>
      <c r="AF27" s="10" t="s">
        <v>175</v>
      </c>
      <c r="AG27" s="131">
        <f t="shared" si="6"/>
        <v>1.1787819253438114</v>
      </c>
      <c r="AH27" s="80" t="s">
        <v>247</v>
      </c>
    </row>
    <row r="28" spans="1:34" s="64" customFormat="1" ht="14.5" customHeight="1" thickBot="1">
      <c r="A28" s="71" t="s">
        <v>86</v>
      </c>
      <c r="B28" s="130">
        <f t="shared" si="1"/>
        <v>8.7261146496815289</v>
      </c>
      <c r="C28" s="130">
        <f t="shared" si="1"/>
        <v>8.7034347664561444</v>
      </c>
      <c r="D28" s="79" t="s">
        <v>247</v>
      </c>
      <c r="E28" s="12" t="s">
        <v>175</v>
      </c>
      <c r="F28" s="12" t="s">
        <v>175</v>
      </c>
      <c r="G28" s="79" t="s">
        <v>247</v>
      </c>
      <c r="H28" s="12" t="s">
        <v>175</v>
      </c>
      <c r="I28" s="130">
        <f t="shared" si="2"/>
        <v>1.3235875148162781</v>
      </c>
      <c r="J28" s="79" t="s">
        <v>247</v>
      </c>
      <c r="K28" s="12" t="s">
        <v>175</v>
      </c>
      <c r="L28" s="12" t="s">
        <v>175</v>
      </c>
      <c r="M28" s="79" t="s">
        <v>247</v>
      </c>
      <c r="N28" s="12" t="s">
        <v>175</v>
      </c>
      <c r="O28" s="130">
        <f t="shared" si="3"/>
        <v>14.326647564469914</v>
      </c>
      <c r="P28" s="79" t="s">
        <v>247</v>
      </c>
      <c r="Q28" s="12" t="s">
        <v>175</v>
      </c>
      <c r="R28" s="12" t="s">
        <v>175</v>
      </c>
      <c r="S28" s="79" t="s">
        <v>247</v>
      </c>
      <c r="T28" s="12" t="s">
        <v>175</v>
      </c>
      <c r="U28" s="130">
        <f t="shared" si="4"/>
        <v>12.74</v>
      </c>
      <c r="V28" s="79" t="s">
        <v>247</v>
      </c>
      <c r="W28" s="12" t="s">
        <v>175</v>
      </c>
      <c r="X28" s="130">
        <f t="shared" si="5"/>
        <v>9.3154246100519931</v>
      </c>
      <c r="Y28" s="79" t="s">
        <v>247</v>
      </c>
      <c r="Z28" s="12" t="s">
        <v>175</v>
      </c>
      <c r="AA28" s="12" t="s">
        <v>175</v>
      </c>
      <c r="AB28" s="79" t="s">
        <v>247</v>
      </c>
      <c r="AC28" s="12" t="s">
        <v>175</v>
      </c>
      <c r="AD28" s="12" t="s">
        <v>175</v>
      </c>
      <c r="AE28" s="79" t="s">
        <v>247</v>
      </c>
      <c r="AF28" s="12" t="s">
        <v>175</v>
      </c>
      <c r="AG28" s="130">
        <f t="shared" si="6"/>
        <v>0.98231827111984282</v>
      </c>
      <c r="AH28" s="79" t="s">
        <v>247</v>
      </c>
    </row>
    <row r="29" spans="1:34" s="64" customFormat="1" ht="14.5" customHeight="1" thickBot="1">
      <c r="A29" s="70" t="s">
        <v>87</v>
      </c>
      <c r="B29" s="131">
        <f t="shared" si="1"/>
        <v>15.831564048124557</v>
      </c>
      <c r="C29" s="131">
        <f t="shared" si="1"/>
        <v>16.876625350400214</v>
      </c>
      <c r="D29" s="80" t="s">
        <v>247</v>
      </c>
      <c r="E29" s="10" t="s">
        <v>175</v>
      </c>
      <c r="F29" s="10" t="s">
        <v>175</v>
      </c>
      <c r="G29" s="80" t="s">
        <v>247</v>
      </c>
      <c r="H29" s="10" t="s">
        <v>175</v>
      </c>
      <c r="I29" s="131">
        <f t="shared" si="2"/>
        <v>0.67167127617542477</v>
      </c>
      <c r="J29" s="80" t="s">
        <v>247</v>
      </c>
      <c r="K29" s="10" t="s">
        <v>175</v>
      </c>
      <c r="L29" s="10" t="s">
        <v>175</v>
      </c>
      <c r="M29" s="80" t="s">
        <v>247</v>
      </c>
      <c r="N29" s="10" t="s">
        <v>175</v>
      </c>
      <c r="O29" s="131">
        <f t="shared" si="3"/>
        <v>32.773911857006411</v>
      </c>
      <c r="P29" s="80" t="s">
        <v>247</v>
      </c>
      <c r="Q29" s="10" t="s">
        <v>175</v>
      </c>
      <c r="R29" s="10" t="s">
        <v>175</v>
      </c>
      <c r="S29" s="80" t="s">
        <v>247</v>
      </c>
      <c r="T29" s="10" t="s">
        <v>175</v>
      </c>
      <c r="U29" s="131">
        <f t="shared" si="4"/>
        <v>23.84</v>
      </c>
      <c r="V29" s="80" t="s">
        <v>247</v>
      </c>
      <c r="W29" s="10" t="s">
        <v>175</v>
      </c>
      <c r="X29" s="131">
        <f t="shared" si="5"/>
        <v>21.764875794338533</v>
      </c>
      <c r="Y29" s="80" t="s">
        <v>247</v>
      </c>
      <c r="Z29" s="10" t="s">
        <v>175</v>
      </c>
      <c r="AA29" s="10" t="s">
        <v>175</v>
      </c>
      <c r="AB29" s="80" t="s">
        <v>247</v>
      </c>
      <c r="AC29" s="10" t="s">
        <v>175</v>
      </c>
      <c r="AD29" s="10" t="s">
        <v>175</v>
      </c>
      <c r="AE29" s="80" t="s">
        <v>247</v>
      </c>
      <c r="AF29" s="10" t="s">
        <v>175</v>
      </c>
      <c r="AG29" s="131">
        <f t="shared" si="6"/>
        <v>1.5717092337917484</v>
      </c>
      <c r="AH29" s="80" t="s">
        <v>247</v>
      </c>
    </row>
    <row r="30" spans="1:34" s="64" customFormat="1" ht="14.5" customHeight="1" thickBot="1">
      <c r="A30" s="71" t="s">
        <v>88</v>
      </c>
      <c r="B30" s="130">
        <f t="shared" si="1"/>
        <v>16.114649681528661</v>
      </c>
      <c r="C30" s="130">
        <f t="shared" si="1"/>
        <v>14.525988719646053</v>
      </c>
      <c r="D30" s="79" t="s">
        <v>247</v>
      </c>
      <c r="E30" s="12" t="s">
        <v>175</v>
      </c>
      <c r="F30" s="12" t="s">
        <v>175</v>
      </c>
      <c r="G30" s="79" t="s">
        <v>247</v>
      </c>
      <c r="H30" s="12" t="s">
        <v>175</v>
      </c>
      <c r="I30" s="130">
        <f t="shared" si="2"/>
        <v>0.17779533781114185</v>
      </c>
      <c r="J30" s="79" t="s">
        <v>247</v>
      </c>
      <c r="K30" s="12" t="s">
        <v>175</v>
      </c>
      <c r="L30" s="12" t="s">
        <v>175</v>
      </c>
      <c r="M30" s="79" t="s">
        <v>247</v>
      </c>
      <c r="N30" s="12" t="s">
        <v>175</v>
      </c>
      <c r="O30" s="130">
        <f t="shared" si="3"/>
        <v>22.895347250648111</v>
      </c>
      <c r="P30" s="79" t="s">
        <v>247</v>
      </c>
      <c r="Q30" s="12" t="s">
        <v>175</v>
      </c>
      <c r="R30" s="12" t="s">
        <v>175</v>
      </c>
      <c r="S30" s="79" t="s">
        <v>247</v>
      </c>
      <c r="T30" s="12" t="s">
        <v>175</v>
      </c>
      <c r="U30" s="130">
        <f t="shared" si="4"/>
        <v>20.74</v>
      </c>
      <c r="V30" s="79" t="s">
        <v>247</v>
      </c>
      <c r="W30" s="12" t="s">
        <v>175</v>
      </c>
      <c r="X30" s="130">
        <f t="shared" si="5"/>
        <v>11.785095320623917</v>
      </c>
      <c r="Y30" s="79" t="s">
        <v>247</v>
      </c>
      <c r="Z30" s="12" t="s">
        <v>175</v>
      </c>
      <c r="AA30" s="12" t="s">
        <v>175</v>
      </c>
      <c r="AB30" s="79" t="s">
        <v>247</v>
      </c>
      <c r="AC30" s="12" t="s">
        <v>175</v>
      </c>
      <c r="AD30" s="12" t="s">
        <v>175</v>
      </c>
      <c r="AE30" s="79" t="s">
        <v>247</v>
      </c>
      <c r="AF30" s="12" t="s">
        <v>175</v>
      </c>
      <c r="AG30" s="130">
        <f t="shared" si="6"/>
        <v>2.3575638506876229</v>
      </c>
      <c r="AH30" s="79" t="s">
        <v>247</v>
      </c>
    </row>
    <row r="31" spans="1:34" s="64" customFormat="1" ht="14.5" customHeight="1" thickBot="1">
      <c r="A31" s="70" t="s">
        <v>89</v>
      </c>
      <c r="B31" s="131">
        <f t="shared" si="1"/>
        <v>26.210191082802549</v>
      </c>
      <c r="C31" s="131">
        <f t="shared" si="1"/>
        <v>19.656185619237394</v>
      </c>
      <c r="D31" s="80" t="s">
        <v>247</v>
      </c>
      <c r="E31" s="10" t="s">
        <v>175</v>
      </c>
      <c r="F31" s="10" t="s">
        <v>175</v>
      </c>
      <c r="G31" s="80" t="s">
        <v>247</v>
      </c>
      <c r="H31" s="10" t="s">
        <v>175</v>
      </c>
      <c r="I31" s="131">
        <f t="shared" si="2"/>
        <v>0.15804030027657054</v>
      </c>
      <c r="J31" s="80" t="s">
        <v>247</v>
      </c>
      <c r="K31" s="10" t="s">
        <v>175</v>
      </c>
      <c r="L31" s="10" t="s">
        <v>175</v>
      </c>
      <c r="M31" s="80" t="s">
        <v>247</v>
      </c>
      <c r="N31" s="10" t="s">
        <v>175</v>
      </c>
      <c r="O31" s="131">
        <f t="shared" si="3"/>
        <v>17.055532814845137</v>
      </c>
      <c r="P31" s="80" t="s">
        <v>247</v>
      </c>
      <c r="Q31" s="10" t="s">
        <v>175</v>
      </c>
      <c r="R31" s="10" t="s">
        <v>175</v>
      </c>
      <c r="S31" s="80" t="s">
        <v>247</v>
      </c>
      <c r="T31" s="10" t="s">
        <v>175</v>
      </c>
      <c r="U31" s="131">
        <f t="shared" si="4"/>
        <v>19.420000000000002</v>
      </c>
      <c r="V31" s="80" t="s">
        <v>247</v>
      </c>
      <c r="W31" s="10" t="s">
        <v>175</v>
      </c>
      <c r="X31" s="131">
        <f t="shared" si="5"/>
        <v>5.7047949162333911</v>
      </c>
      <c r="Y31" s="80" t="s">
        <v>247</v>
      </c>
      <c r="Z31" s="10" t="s">
        <v>175</v>
      </c>
      <c r="AA31" s="10" t="s">
        <v>175</v>
      </c>
      <c r="AB31" s="80" t="s">
        <v>247</v>
      </c>
      <c r="AC31" s="10" t="s">
        <v>175</v>
      </c>
      <c r="AD31" s="10" t="s">
        <v>175</v>
      </c>
      <c r="AE31" s="80" t="s">
        <v>247</v>
      </c>
      <c r="AF31" s="10" t="s">
        <v>175</v>
      </c>
      <c r="AG31" s="131">
        <f t="shared" si="6"/>
        <v>3.7328094302554029</v>
      </c>
      <c r="AH31" s="80" t="s">
        <v>247</v>
      </c>
    </row>
    <row r="32" spans="1:34" s="64" customFormat="1" ht="14.5" customHeight="1" thickBot="1">
      <c r="A32" s="71" t="s">
        <v>63</v>
      </c>
      <c r="B32" s="130">
        <f t="shared" si="1"/>
        <v>10.958952583156405</v>
      </c>
      <c r="C32" s="130">
        <f t="shared" si="1"/>
        <v>8.8148873653281097</v>
      </c>
      <c r="D32" s="79" t="s">
        <v>247</v>
      </c>
      <c r="E32" s="12" t="s">
        <v>175</v>
      </c>
      <c r="F32" s="12" t="s">
        <v>175</v>
      </c>
      <c r="G32" s="79" t="s">
        <v>247</v>
      </c>
      <c r="H32" s="12" t="s">
        <v>175</v>
      </c>
      <c r="I32" s="130">
        <f t="shared" si="2"/>
        <v>0.1185302252074279</v>
      </c>
      <c r="J32" s="79" t="s">
        <v>247</v>
      </c>
      <c r="K32" s="12" t="s">
        <v>175</v>
      </c>
      <c r="L32" s="12" t="s">
        <v>175</v>
      </c>
      <c r="M32" s="79" t="s">
        <v>247</v>
      </c>
      <c r="N32" s="12" t="s">
        <v>175</v>
      </c>
      <c r="O32" s="130">
        <f t="shared" si="3"/>
        <v>5.607859189521081</v>
      </c>
      <c r="P32" s="79" t="s">
        <v>247</v>
      </c>
      <c r="Q32" s="12" t="s">
        <v>175</v>
      </c>
      <c r="R32" s="12" t="s">
        <v>175</v>
      </c>
      <c r="S32" s="79" t="s">
        <v>247</v>
      </c>
      <c r="T32" s="12" t="s">
        <v>175</v>
      </c>
      <c r="U32" s="130">
        <f t="shared" si="4"/>
        <v>6.6</v>
      </c>
      <c r="V32" s="79" t="s">
        <v>247</v>
      </c>
      <c r="W32" s="12" t="s">
        <v>175</v>
      </c>
      <c r="X32" s="130">
        <f t="shared" si="5"/>
        <v>1.9208549971114963</v>
      </c>
      <c r="Y32" s="79" t="s">
        <v>247</v>
      </c>
      <c r="Z32" s="12" t="s">
        <v>175</v>
      </c>
      <c r="AA32" s="12" t="s">
        <v>175</v>
      </c>
      <c r="AB32" s="79" t="s">
        <v>247</v>
      </c>
      <c r="AC32" s="12" t="s">
        <v>175</v>
      </c>
      <c r="AD32" s="12" t="s">
        <v>175</v>
      </c>
      <c r="AE32" s="79" t="s">
        <v>247</v>
      </c>
      <c r="AF32" s="12" t="s">
        <v>175</v>
      </c>
      <c r="AG32" s="130">
        <f t="shared" si="6"/>
        <v>85.265225933202359</v>
      </c>
      <c r="AH32" s="79" t="s">
        <v>247</v>
      </c>
    </row>
    <row r="33" spans="1:34" s="210" customFormat="1" ht="20" customHeight="1">
      <c r="A33" s="456" t="s">
        <v>144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</row>
    <row r="34" spans="1:34" s="64" customFormat="1" ht="14.5" customHeight="1">
      <c r="A34" s="465" t="s">
        <v>305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</row>
  </sheetData>
  <mergeCells count="21">
    <mergeCell ref="A33:AH33"/>
    <mergeCell ref="A34:AH34"/>
    <mergeCell ref="E9:M9"/>
    <mergeCell ref="N9:AH9"/>
    <mergeCell ref="A5:A8"/>
    <mergeCell ref="E5:AE5"/>
    <mergeCell ref="B5:D7"/>
    <mergeCell ref="B21:M21"/>
    <mergeCell ref="N21:V21"/>
    <mergeCell ref="W21:AH21"/>
    <mergeCell ref="AF5:AH7"/>
    <mergeCell ref="E6:G7"/>
    <mergeCell ref="H6:J7"/>
    <mergeCell ref="K6:M7"/>
    <mergeCell ref="N6:P7"/>
    <mergeCell ref="Q6:S7"/>
    <mergeCell ref="T6:Y6"/>
    <mergeCell ref="AC6:AE7"/>
    <mergeCell ref="T7:V7"/>
    <mergeCell ref="W7:Y7"/>
    <mergeCell ref="Z6:AB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selection activeCell="A2" sqref="A2"/>
    </sheetView>
  </sheetViews>
  <sheetFormatPr baseColWidth="10" defaultColWidth="10.81640625" defaultRowHeight="14"/>
  <cols>
    <col min="1" max="1" width="16" style="1" customWidth="1"/>
    <col min="2" max="3" width="9.1796875" style="1" customWidth="1"/>
    <col min="4" max="4" width="13.7265625" style="1" customWidth="1"/>
    <col min="5" max="6" width="9.1796875" style="1" customWidth="1"/>
    <col min="7" max="7" width="13.7265625" style="1" customWidth="1"/>
    <col min="8" max="9" width="9.1796875" style="1" customWidth="1"/>
    <col min="10" max="10" width="13.7265625" style="1" customWidth="1"/>
    <col min="11" max="12" width="9.1796875" style="1" customWidth="1"/>
    <col min="13" max="13" width="12.7265625" style="1" customWidth="1"/>
    <col min="14" max="15" width="9.1796875" style="1" customWidth="1"/>
    <col min="16" max="16" width="13" style="1" customWidth="1"/>
    <col min="17" max="18" width="9.1796875" style="1" customWidth="1"/>
    <col min="19" max="19" width="12.453125" style="1" customWidth="1"/>
    <col min="20" max="21" width="9.1796875" style="1" customWidth="1"/>
    <col min="22" max="22" width="12.453125" style="1" customWidth="1"/>
    <col min="23" max="24" width="9.1796875" style="1" customWidth="1"/>
    <col min="25" max="25" width="12.453125" style="1" customWidth="1"/>
    <col min="26" max="27" width="9.1796875" style="1" customWidth="1"/>
    <col min="28" max="28" width="12.453125" style="1" customWidth="1"/>
    <col min="29" max="30" width="9.1796875" style="1" customWidth="1"/>
    <col min="31" max="31" width="12.7265625" style="1" customWidth="1"/>
    <col min="32" max="33" width="9.1796875" style="1" customWidth="1"/>
    <col min="34" max="34" width="12.7265625" style="1" customWidth="1"/>
    <col min="35" max="16384" width="10.81640625" style="1"/>
  </cols>
  <sheetData>
    <row r="1" spans="1:34" s="15" customFormat="1" ht="20.149999999999999" customHeight="1">
      <c r="A1" s="35" t="s">
        <v>0</v>
      </c>
    </row>
    <row r="2" spans="1:34" s="64" customFormat="1" ht="14.5" customHeight="1">
      <c r="A2" s="41"/>
    </row>
    <row r="3" spans="1:34" s="54" customFormat="1" ht="14.5" customHeight="1">
      <c r="A3" s="54" t="s">
        <v>270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4" s="64" customFormat="1" ht="14.5" customHeight="1" thickBot="1"/>
    <row r="5" spans="1:34" s="42" customFormat="1" ht="14.5" customHeight="1" thickBot="1">
      <c r="A5" s="371" t="s">
        <v>55</v>
      </c>
      <c r="B5" s="445" t="s">
        <v>312</v>
      </c>
      <c r="C5" s="469"/>
      <c r="D5" s="446"/>
      <c r="E5" s="466" t="s">
        <v>51</v>
      </c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8"/>
      <c r="AF5" s="371" t="s">
        <v>140</v>
      </c>
      <c r="AG5" s="371"/>
      <c r="AH5" s="371"/>
    </row>
    <row r="6" spans="1:34" s="42" customFormat="1" ht="14.5" customHeight="1" thickBot="1">
      <c r="A6" s="371"/>
      <c r="B6" s="447"/>
      <c r="C6" s="470"/>
      <c r="D6" s="448"/>
      <c r="E6" s="371" t="s">
        <v>91</v>
      </c>
      <c r="F6" s="371"/>
      <c r="G6" s="371"/>
      <c r="H6" s="371" t="s">
        <v>90</v>
      </c>
      <c r="I6" s="371"/>
      <c r="J6" s="371"/>
      <c r="K6" s="371" t="s">
        <v>61</v>
      </c>
      <c r="L6" s="371"/>
      <c r="M6" s="371"/>
      <c r="N6" s="371" t="s">
        <v>54</v>
      </c>
      <c r="O6" s="371"/>
      <c r="P6" s="371"/>
      <c r="Q6" s="371" t="s">
        <v>145</v>
      </c>
      <c r="R6" s="371"/>
      <c r="S6" s="371"/>
      <c r="T6" s="371" t="s">
        <v>51</v>
      </c>
      <c r="U6" s="371"/>
      <c r="V6" s="371"/>
      <c r="W6" s="371"/>
      <c r="X6" s="371"/>
      <c r="Y6" s="371"/>
      <c r="Z6" s="371" t="s">
        <v>310</v>
      </c>
      <c r="AA6" s="371"/>
      <c r="AB6" s="371"/>
      <c r="AC6" s="371" t="s">
        <v>92</v>
      </c>
      <c r="AD6" s="371"/>
      <c r="AE6" s="371"/>
      <c r="AF6" s="371"/>
      <c r="AG6" s="371"/>
      <c r="AH6" s="371"/>
    </row>
    <row r="7" spans="1:34" s="42" customFormat="1" ht="30" customHeight="1" thickBot="1">
      <c r="A7" s="371"/>
      <c r="B7" s="471"/>
      <c r="C7" s="472"/>
      <c r="D7" s="473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 t="s">
        <v>331</v>
      </c>
      <c r="U7" s="371"/>
      <c r="V7" s="371"/>
      <c r="W7" s="371" t="s">
        <v>316</v>
      </c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</row>
    <row r="8" spans="1:34" s="60" customFormat="1" ht="30" customHeight="1" thickBot="1">
      <c r="A8" s="371"/>
      <c r="B8" s="247">
        <v>2011</v>
      </c>
      <c r="C8" s="247">
        <v>2015</v>
      </c>
      <c r="D8" s="247" t="s">
        <v>59</v>
      </c>
      <c r="E8" s="241">
        <v>2011</v>
      </c>
      <c r="F8" s="241">
        <v>2015</v>
      </c>
      <c r="G8" s="241" t="s">
        <v>59</v>
      </c>
      <c r="H8" s="241">
        <v>2011</v>
      </c>
      <c r="I8" s="241">
        <v>2015</v>
      </c>
      <c r="J8" s="241" t="s">
        <v>59</v>
      </c>
      <c r="K8" s="241">
        <v>2011</v>
      </c>
      <c r="L8" s="241">
        <v>2015</v>
      </c>
      <c r="M8" s="241" t="s">
        <v>59</v>
      </c>
      <c r="N8" s="241">
        <v>2011</v>
      </c>
      <c r="O8" s="241">
        <v>2015</v>
      </c>
      <c r="P8" s="241" t="s">
        <v>59</v>
      </c>
      <c r="Q8" s="241">
        <v>2011</v>
      </c>
      <c r="R8" s="241">
        <v>2015</v>
      </c>
      <c r="S8" s="241" t="s">
        <v>59</v>
      </c>
      <c r="T8" s="241">
        <v>2011</v>
      </c>
      <c r="U8" s="241">
        <v>2015</v>
      </c>
      <c r="V8" s="241" t="s">
        <v>59</v>
      </c>
      <c r="W8" s="241">
        <v>2011</v>
      </c>
      <c r="X8" s="241">
        <v>2015</v>
      </c>
      <c r="Y8" s="241" t="s">
        <v>59</v>
      </c>
      <c r="Z8" s="265">
        <v>2011</v>
      </c>
      <c r="AA8" s="265">
        <v>2015</v>
      </c>
      <c r="AB8" s="265" t="s">
        <v>59</v>
      </c>
      <c r="AC8" s="241">
        <v>2011</v>
      </c>
      <c r="AD8" s="241">
        <v>2015</v>
      </c>
      <c r="AE8" s="241" t="s">
        <v>59</v>
      </c>
      <c r="AF8" s="241">
        <v>2011</v>
      </c>
      <c r="AG8" s="241">
        <v>2015</v>
      </c>
      <c r="AH8" s="241" t="s">
        <v>59</v>
      </c>
    </row>
    <row r="9" spans="1:34" s="51" customFormat="1" ht="14.5" customHeight="1" thickBot="1">
      <c r="A9" s="59"/>
      <c r="B9" s="256"/>
      <c r="C9" s="256"/>
      <c r="D9" s="256"/>
      <c r="E9" s="474"/>
      <c r="F9" s="474"/>
      <c r="G9" s="474"/>
      <c r="H9" s="474"/>
      <c r="I9" s="474"/>
      <c r="J9" s="474"/>
      <c r="K9" s="474"/>
      <c r="L9" s="474"/>
      <c r="M9" s="474"/>
      <c r="N9" s="474" t="s">
        <v>5</v>
      </c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474"/>
      <c r="AA9" s="474"/>
      <c r="AB9" s="474"/>
      <c r="AC9" s="474"/>
      <c r="AD9" s="474"/>
      <c r="AE9" s="474"/>
      <c r="AF9" s="474"/>
      <c r="AG9" s="474"/>
      <c r="AH9" s="474"/>
    </row>
    <row r="10" spans="1:34" s="64" customFormat="1" ht="14.5" customHeight="1" thickBot="1">
      <c r="A10" s="102" t="s">
        <v>2</v>
      </c>
      <c r="B10" s="13">
        <f>SUM(B11:B20)</f>
        <v>8040</v>
      </c>
      <c r="C10" s="13">
        <f>SUM(C11:C20)</f>
        <v>9287</v>
      </c>
      <c r="D10" s="79">
        <f>C10-B10</f>
        <v>1247</v>
      </c>
      <c r="E10" s="13">
        <v>1006</v>
      </c>
      <c r="F10" s="13">
        <v>1458</v>
      </c>
      <c r="G10" s="79">
        <f>F10-E10</f>
        <v>452</v>
      </c>
      <c r="H10" s="13">
        <v>1673</v>
      </c>
      <c r="I10" s="13">
        <v>2509</v>
      </c>
      <c r="J10" s="79">
        <f>I10-H10</f>
        <v>836</v>
      </c>
      <c r="K10" s="13">
        <v>3107</v>
      </c>
      <c r="L10" s="13">
        <v>3428</v>
      </c>
      <c r="M10" s="79">
        <f>L10-K10</f>
        <v>321</v>
      </c>
      <c r="N10" s="13">
        <v>1256</v>
      </c>
      <c r="O10" s="13">
        <v>1341</v>
      </c>
      <c r="P10" s="79">
        <f>O10-N10</f>
        <v>85</v>
      </c>
      <c r="Q10" s="13">
        <v>2636</v>
      </c>
      <c r="R10" s="13">
        <v>3158</v>
      </c>
      <c r="S10" s="79">
        <f>R10-Q10</f>
        <v>522</v>
      </c>
      <c r="T10" s="13">
        <v>1068</v>
      </c>
      <c r="U10" s="13">
        <v>1021</v>
      </c>
      <c r="V10" s="79">
        <f>U10-T10</f>
        <v>-47</v>
      </c>
      <c r="W10" s="13">
        <v>1568</v>
      </c>
      <c r="X10" s="13">
        <v>2137</v>
      </c>
      <c r="Y10" s="79">
        <f>X10-W10</f>
        <v>569</v>
      </c>
      <c r="Z10" s="13">
        <v>204</v>
      </c>
      <c r="AA10" s="13">
        <v>97</v>
      </c>
      <c r="AB10" s="79">
        <f>AA10-Z10</f>
        <v>-107</v>
      </c>
      <c r="AC10" s="13">
        <v>887</v>
      </c>
      <c r="AD10" s="13">
        <v>931</v>
      </c>
      <c r="AE10" s="79">
        <f>AD10-AC10</f>
        <v>44</v>
      </c>
      <c r="AF10" s="13">
        <v>200</v>
      </c>
      <c r="AG10" s="13">
        <v>214</v>
      </c>
      <c r="AH10" s="79">
        <f>AG10-AF10</f>
        <v>14</v>
      </c>
    </row>
    <row r="11" spans="1:34" s="64" customFormat="1" ht="14.5" customHeight="1" thickBot="1">
      <c r="A11" s="70" t="s">
        <v>143</v>
      </c>
      <c r="B11" s="11">
        <v>565</v>
      </c>
      <c r="C11" s="11">
        <v>783</v>
      </c>
      <c r="D11" s="80">
        <f t="shared" ref="D11:D20" si="0">C11-B11</f>
        <v>218</v>
      </c>
      <c r="E11" s="253" t="s">
        <v>175</v>
      </c>
      <c r="F11" s="253" t="s">
        <v>175</v>
      </c>
      <c r="G11" s="254" t="s">
        <v>247</v>
      </c>
      <c r="H11" s="253" t="s">
        <v>175</v>
      </c>
      <c r="I11" s="253" t="s">
        <v>175</v>
      </c>
      <c r="J11" s="254" t="s">
        <v>247</v>
      </c>
      <c r="K11" s="253" t="s">
        <v>175</v>
      </c>
      <c r="L11" s="253" t="s">
        <v>175</v>
      </c>
      <c r="M11" s="254" t="s">
        <v>247</v>
      </c>
      <c r="N11" s="253" t="s">
        <v>175</v>
      </c>
      <c r="O11" s="253" t="s">
        <v>175</v>
      </c>
      <c r="P11" s="254" t="s">
        <v>247</v>
      </c>
      <c r="Q11" s="253" t="s">
        <v>175</v>
      </c>
      <c r="R11" s="253" t="s">
        <v>175</v>
      </c>
      <c r="S11" s="254" t="s">
        <v>247</v>
      </c>
      <c r="T11" s="253" t="s">
        <v>175</v>
      </c>
      <c r="U11" s="253" t="s">
        <v>175</v>
      </c>
      <c r="V11" s="254" t="s">
        <v>247</v>
      </c>
      <c r="W11" s="253" t="s">
        <v>175</v>
      </c>
      <c r="X11" s="253" t="s">
        <v>175</v>
      </c>
      <c r="Y11" s="254" t="s">
        <v>247</v>
      </c>
      <c r="Z11" s="253" t="s">
        <v>175</v>
      </c>
      <c r="AA11" s="253" t="s">
        <v>175</v>
      </c>
      <c r="AB11" s="254" t="s">
        <v>247</v>
      </c>
      <c r="AC11" s="253" t="s">
        <v>175</v>
      </c>
      <c r="AD11" s="253" t="s">
        <v>175</v>
      </c>
      <c r="AE11" s="254" t="s">
        <v>247</v>
      </c>
      <c r="AF11" s="253" t="s">
        <v>175</v>
      </c>
      <c r="AG11" s="253" t="s">
        <v>175</v>
      </c>
      <c r="AH11" s="254" t="s">
        <v>247</v>
      </c>
    </row>
    <row r="12" spans="1:34" s="64" customFormat="1" ht="14.5" customHeight="1" thickBot="1">
      <c r="A12" s="71" t="s">
        <v>82</v>
      </c>
      <c r="B12" s="12">
        <v>556</v>
      </c>
      <c r="C12" s="12">
        <v>938</v>
      </c>
      <c r="D12" s="79">
        <f t="shared" si="0"/>
        <v>382</v>
      </c>
      <c r="E12" s="12" t="s">
        <v>175</v>
      </c>
      <c r="F12" s="12" t="s">
        <v>175</v>
      </c>
      <c r="G12" s="79" t="s">
        <v>247</v>
      </c>
      <c r="H12" s="12" t="s">
        <v>175</v>
      </c>
      <c r="I12" s="12" t="s">
        <v>175</v>
      </c>
      <c r="J12" s="79" t="s">
        <v>247</v>
      </c>
      <c r="K12" s="12" t="s">
        <v>175</v>
      </c>
      <c r="L12" s="12" t="s">
        <v>175</v>
      </c>
      <c r="M12" s="79" t="s">
        <v>247</v>
      </c>
      <c r="N12" s="12" t="s">
        <v>175</v>
      </c>
      <c r="O12" s="12" t="s">
        <v>175</v>
      </c>
      <c r="P12" s="79" t="s">
        <v>247</v>
      </c>
      <c r="Q12" s="12" t="s">
        <v>175</v>
      </c>
      <c r="R12" s="12" t="s">
        <v>175</v>
      </c>
      <c r="S12" s="79" t="s">
        <v>247</v>
      </c>
      <c r="T12" s="12" t="s">
        <v>175</v>
      </c>
      <c r="U12" s="12" t="s">
        <v>175</v>
      </c>
      <c r="V12" s="79" t="s">
        <v>247</v>
      </c>
      <c r="W12" s="12" t="s">
        <v>175</v>
      </c>
      <c r="X12" s="12" t="s">
        <v>175</v>
      </c>
      <c r="Y12" s="79" t="s">
        <v>247</v>
      </c>
      <c r="Z12" s="12" t="s">
        <v>175</v>
      </c>
      <c r="AA12" s="12" t="s">
        <v>175</v>
      </c>
      <c r="AB12" s="79" t="s">
        <v>247</v>
      </c>
      <c r="AC12" s="12" t="s">
        <v>175</v>
      </c>
      <c r="AD12" s="12" t="s">
        <v>175</v>
      </c>
      <c r="AE12" s="79" t="s">
        <v>247</v>
      </c>
      <c r="AF12" s="12" t="s">
        <v>175</v>
      </c>
      <c r="AG12" s="12" t="s">
        <v>175</v>
      </c>
      <c r="AH12" s="79" t="s">
        <v>247</v>
      </c>
    </row>
    <row r="13" spans="1:34" s="64" customFormat="1" ht="14.5" customHeight="1" thickBot="1">
      <c r="A13" s="70" t="s">
        <v>83</v>
      </c>
      <c r="B13" s="10">
        <v>667</v>
      </c>
      <c r="C13" s="10">
        <v>923</v>
      </c>
      <c r="D13" s="80">
        <f t="shared" si="0"/>
        <v>256</v>
      </c>
      <c r="E13" s="10" t="s">
        <v>175</v>
      </c>
      <c r="F13" s="10" t="s">
        <v>175</v>
      </c>
      <c r="G13" s="80" t="s">
        <v>247</v>
      </c>
      <c r="H13" s="10" t="s">
        <v>175</v>
      </c>
      <c r="I13" s="10" t="s">
        <v>175</v>
      </c>
      <c r="J13" s="80" t="s">
        <v>247</v>
      </c>
      <c r="K13" s="10" t="s">
        <v>175</v>
      </c>
      <c r="L13" s="10" t="s">
        <v>175</v>
      </c>
      <c r="M13" s="80" t="s">
        <v>247</v>
      </c>
      <c r="N13" s="10" t="s">
        <v>175</v>
      </c>
      <c r="O13" s="10" t="s">
        <v>175</v>
      </c>
      <c r="P13" s="80" t="s">
        <v>247</v>
      </c>
      <c r="Q13" s="10" t="s">
        <v>175</v>
      </c>
      <c r="R13" s="10" t="s">
        <v>175</v>
      </c>
      <c r="S13" s="80" t="s">
        <v>247</v>
      </c>
      <c r="T13" s="10" t="s">
        <v>175</v>
      </c>
      <c r="U13" s="10" t="s">
        <v>175</v>
      </c>
      <c r="V13" s="80" t="s">
        <v>247</v>
      </c>
      <c r="W13" s="10" t="s">
        <v>175</v>
      </c>
      <c r="X13" s="10" t="s">
        <v>175</v>
      </c>
      <c r="Y13" s="80" t="s">
        <v>247</v>
      </c>
      <c r="Z13" s="10" t="s">
        <v>175</v>
      </c>
      <c r="AA13" s="10" t="s">
        <v>175</v>
      </c>
      <c r="AB13" s="80" t="s">
        <v>247</v>
      </c>
      <c r="AC13" s="10" t="s">
        <v>175</v>
      </c>
      <c r="AD13" s="10" t="s">
        <v>175</v>
      </c>
      <c r="AE13" s="80" t="s">
        <v>247</v>
      </c>
      <c r="AF13" s="10" t="s">
        <v>175</v>
      </c>
      <c r="AG13" s="10" t="s">
        <v>175</v>
      </c>
      <c r="AH13" s="80" t="s">
        <v>247</v>
      </c>
    </row>
    <row r="14" spans="1:34" s="64" customFormat="1" ht="14.5" customHeight="1" thickBot="1">
      <c r="A14" s="71" t="s">
        <v>84</v>
      </c>
      <c r="B14" s="12">
        <v>1057</v>
      </c>
      <c r="C14" s="12">
        <v>1194</v>
      </c>
      <c r="D14" s="79">
        <f t="shared" si="0"/>
        <v>137</v>
      </c>
      <c r="E14" s="12" t="s">
        <v>175</v>
      </c>
      <c r="F14" s="12" t="s">
        <v>175</v>
      </c>
      <c r="G14" s="79" t="s">
        <v>247</v>
      </c>
      <c r="H14" s="12" t="s">
        <v>175</v>
      </c>
      <c r="I14" s="12" t="s">
        <v>175</v>
      </c>
      <c r="J14" s="79" t="s">
        <v>247</v>
      </c>
      <c r="K14" s="12" t="s">
        <v>175</v>
      </c>
      <c r="L14" s="12" t="s">
        <v>175</v>
      </c>
      <c r="M14" s="79" t="s">
        <v>247</v>
      </c>
      <c r="N14" s="12" t="s">
        <v>175</v>
      </c>
      <c r="O14" s="12" t="s">
        <v>175</v>
      </c>
      <c r="P14" s="79" t="s">
        <v>247</v>
      </c>
      <c r="Q14" s="12" t="s">
        <v>175</v>
      </c>
      <c r="R14" s="12" t="s">
        <v>175</v>
      </c>
      <c r="S14" s="79" t="s">
        <v>247</v>
      </c>
      <c r="T14" s="12" t="s">
        <v>175</v>
      </c>
      <c r="U14" s="12" t="s">
        <v>175</v>
      </c>
      <c r="V14" s="79" t="s">
        <v>247</v>
      </c>
      <c r="W14" s="12" t="s">
        <v>175</v>
      </c>
      <c r="X14" s="12" t="s">
        <v>175</v>
      </c>
      <c r="Y14" s="79" t="s">
        <v>247</v>
      </c>
      <c r="Z14" s="12" t="s">
        <v>175</v>
      </c>
      <c r="AA14" s="12" t="s">
        <v>175</v>
      </c>
      <c r="AB14" s="79" t="s">
        <v>247</v>
      </c>
      <c r="AC14" s="12" t="s">
        <v>175</v>
      </c>
      <c r="AD14" s="12" t="s">
        <v>175</v>
      </c>
      <c r="AE14" s="79" t="s">
        <v>247</v>
      </c>
      <c r="AF14" s="12" t="s">
        <v>175</v>
      </c>
      <c r="AG14" s="12" t="s">
        <v>175</v>
      </c>
      <c r="AH14" s="79" t="s">
        <v>247</v>
      </c>
    </row>
    <row r="15" spans="1:34" s="64" customFormat="1" ht="14.5" customHeight="1" thickBot="1">
      <c r="A15" s="70" t="s">
        <v>85</v>
      </c>
      <c r="B15" s="10">
        <v>905</v>
      </c>
      <c r="C15" s="10">
        <v>1025</v>
      </c>
      <c r="D15" s="80">
        <f t="shared" si="0"/>
        <v>120</v>
      </c>
      <c r="E15" s="10" t="s">
        <v>175</v>
      </c>
      <c r="F15" s="10" t="s">
        <v>175</v>
      </c>
      <c r="G15" s="80" t="s">
        <v>247</v>
      </c>
      <c r="H15" s="10" t="s">
        <v>175</v>
      </c>
      <c r="I15" s="10" t="s">
        <v>175</v>
      </c>
      <c r="J15" s="80" t="s">
        <v>247</v>
      </c>
      <c r="K15" s="10" t="s">
        <v>175</v>
      </c>
      <c r="L15" s="10" t="s">
        <v>175</v>
      </c>
      <c r="M15" s="80" t="s">
        <v>247</v>
      </c>
      <c r="N15" s="10" t="s">
        <v>175</v>
      </c>
      <c r="O15" s="10" t="s">
        <v>175</v>
      </c>
      <c r="P15" s="80" t="s">
        <v>247</v>
      </c>
      <c r="Q15" s="10" t="s">
        <v>175</v>
      </c>
      <c r="R15" s="10" t="s">
        <v>175</v>
      </c>
      <c r="S15" s="80" t="s">
        <v>247</v>
      </c>
      <c r="T15" s="10" t="s">
        <v>175</v>
      </c>
      <c r="U15" s="10" t="s">
        <v>175</v>
      </c>
      <c r="V15" s="80" t="s">
        <v>247</v>
      </c>
      <c r="W15" s="10" t="s">
        <v>175</v>
      </c>
      <c r="X15" s="10" t="s">
        <v>175</v>
      </c>
      <c r="Y15" s="80" t="s">
        <v>247</v>
      </c>
      <c r="Z15" s="10" t="s">
        <v>175</v>
      </c>
      <c r="AA15" s="10" t="s">
        <v>175</v>
      </c>
      <c r="AB15" s="80" t="s">
        <v>247</v>
      </c>
      <c r="AC15" s="10" t="s">
        <v>175</v>
      </c>
      <c r="AD15" s="10" t="s">
        <v>175</v>
      </c>
      <c r="AE15" s="80" t="s">
        <v>247</v>
      </c>
      <c r="AF15" s="10" t="s">
        <v>175</v>
      </c>
      <c r="AG15" s="10" t="s">
        <v>175</v>
      </c>
      <c r="AH15" s="80" t="s">
        <v>247</v>
      </c>
    </row>
    <row r="16" spans="1:34" s="64" customFormat="1" ht="14.5" customHeight="1" thickBot="1">
      <c r="A16" s="71" t="s">
        <v>86</v>
      </c>
      <c r="B16" s="12">
        <v>836</v>
      </c>
      <c r="C16" s="12">
        <v>900</v>
      </c>
      <c r="D16" s="79">
        <f t="shared" si="0"/>
        <v>64</v>
      </c>
      <c r="E16" s="12" t="s">
        <v>175</v>
      </c>
      <c r="F16" s="12" t="s">
        <v>175</v>
      </c>
      <c r="G16" s="79" t="s">
        <v>247</v>
      </c>
      <c r="H16" s="12" t="s">
        <v>175</v>
      </c>
      <c r="I16" s="12" t="s">
        <v>175</v>
      </c>
      <c r="J16" s="79" t="s">
        <v>247</v>
      </c>
      <c r="K16" s="12" t="s">
        <v>175</v>
      </c>
      <c r="L16" s="12" t="s">
        <v>175</v>
      </c>
      <c r="M16" s="79" t="s">
        <v>247</v>
      </c>
      <c r="N16" s="12" t="s">
        <v>175</v>
      </c>
      <c r="O16" s="12" t="s">
        <v>175</v>
      </c>
      <c r="P16" s="79" t="s">
        <v>247</v>
      </c>
      <c r="Q16" s="12" t="s">
        <v>175</v>
      </c>
      <c r="R16" s="12" t="s">
        <v>175</v>
      </c>
      <c r="S16" s="79" t="s">
        <v>247</v>
      </c>
      <c r="T16" s="12" t="s">
        <v>175</v>
      </c>
      <c r="U16" s="12" t="s">
        <v>175</v>
      </c>
      <c r="V16" s="79" t="s">
        <v>247</v>
      </c>
      <c r="W16" s="12" t="s">
        <v>175</v>
      </c>
      <c r="X16" s="12" t="s">
        <v>175</v>
      </c>
      <c r="Y16" s="79" t="s">
        <v>247</v>
      </c>
      <c r="Z16" s="12" t="s">
        <v>175</v>
      </c>
      <c r="AA16" s="12" t="s">
        <v>175</v>
      </c>
      <c r="AB16" s="79" t="s">
        <v>247</v>
      </c>
      <c r="AC16" s="12" t="s">
        <v>175</v>
      </c>
      <c r="AD16" s="12" t="s">
        <v>175</v>
      </c>
      <c r="AE16" s="79" t="s">
        <v>247</v>
      </c>
      <c r="AF16" s="12" t="s">
        <v>175</v>
      </c>
      <c r="AG16" s="12" t="s">
        <v>175</v>
      </c>
      <c r="AH16" s="79" t="s">
        <v>247</v>
      </c>
    </row>
    <row r="17" spans="1:34" s="64" customFormat="1" ht="14.5" customHeight="1" thickBot="1">
      <c r="A17" s="70" t="s">
        <v>87</v>
      </c>
      <c r="B17" s="10">
        <v>1156</v>
      </c>
      <c r="C17" s="10">
        <v>1317</v>
      </c>
      <c r="D17" s="80">
        <f t="shared" si="0"/>
        <v>161</v>
      </c>
      <c r="E17" s="10" t="s">
        <v>175</v>
      </c>
      <c r="F17" s="10" t="s">
        <v>175</v>
      </c>
      <c r="G17" s="80" t="s">
        <v>247</v>
      </c>
      <c r="H17" s="10" t="s">
        <v>175</v>
      </c>
      <c r="I17" s="10" t="s">
        <v>175</v>
      </c>
      <c r="J17" s="80" t="s">
        <v>247</v>
      </c>
      <c r="K17" s="10" t="s">
        <v>175</v>
      </c>
      <c r="L17" s="10" t="s">
        <v>175</v>
      </c>
      <c r="M17" s="80" t="s">
        <v>247</v>
      </c>
      <c r="N17" s="10" t="s">
        <v>175</v>
      </c>
      <c r="O17" s="10" t="s">
        <v>175</v>
      </c>
      <c r="P17" s="80" t="s">
        <v>247</v>
      </c>
      <c r="Q17" s="10" t="s">
        <v>175</v>
      </c>
      <c r="R17" s="10" t="s">
        <v>175</v>
      </c>
      <c r="S17" s="80" t="s">
        <v>247</v>
      </c>
      <c r="T17" s="10" t="s">
        <v>175</v>
      </c>
      <c r="U17" s="10" t="s">
        <v>175</v>
      </c>
      <c r="V17" s="80" t="s">
        <v>247</v>
      </c>
      <c r="W17" s="10" t="s">
        <v>175</v>
      </c>
      <c r="X17" s="10" t="s">
        <v>175</v>
      </c>
      <c r="Y17" s="80" t="s">
        <v>247</v>
      </c>
      <c r="Z17" s="10" t="s">
        <v>175</v>
      </c>
      <c r="AA17" s="10" t="s">
        <v>175</v>
      </c>
      <c r="AB17" s="80" t="s">
        <v>247</v>
      </c>
      <c r="AC17" s="10" t="s">
        <v>175</v>
      </c>
      <c r="AD17" s="10" t="s">
        <v>175</v>
      </c>
      <c r="AE17" s="80" t="s">
        <v>247</v>
      </c>
      <c r="AF17" s="10" t="s">
        <v>175</v>
      </c>
      <c r="AG17" s="10" t="s">
        <v>175</v>
      </c>
      <c r="AH17" s="80" t="s">
        <v>247</v>
      </c>
    </row>
    <row r="18" spans="1:34" s="64" customFormat="1" ht="14.5" customHeight="1" thickBot="1">
      <c r="A18" s="71" t="s">
        <v>88</v>
      </c>
      <c r="B18" s="12">
        <v>726</v>
      </c>
      <c r="C18" s="12">
        <v>784</v>
      </c>
      <c r="D18" s="79">
        <f t="shared" si="0"/>
        <v>58</v>
      </c>
      <c r="E18" s="12" t="s">
        <v>175</v>
      </c>
      <c r="F18" s="12" t="s">
        <v>175</v>
      </c>
      <c r="G18" s="79" t="s">
        <v>247</v>
      </c>
      <c r="H18" s="12" t="s">
        <v>175</v>
      </c>
      <c r="I18" s="12" t="s">
        <v>175</v>
      </c>
      <c r="J18" s="79" t="s">
        <v>247</v>
      </c>
      <c r="K18" s="12" t="s">
        <v>175</v>
      </c>
      <c r="L18" s="12" t="s">
        <v>175</v>
      </c>
      <c r="M18" s="79" t="s">
        <v>247</v>
      </c>
      <c r="N18" s="12" t="s">
        <v>175</v>
      </c>
      <c r="O18" s="12" t="s">
        <v>175</v>
      </c>
      <c r="P18" s="79" t="s">
        <v>247</v>
      </c>
      <c r="Q18" s="12" t="s">
        <v>175</v>
      </c>
      <c r="R18" s="12" t="s">
        <v>175</v>
      </c>
      <c r="S18" s="79" t="s">
        <v>247</v>
      </c>
      <c r="T18" s="12" t="s">
        <v>175</v>
      </c>
      <c r="U18" s="12" t="s">
        <v>175</v>
      </c>
      <c r="V18" s="79" t="s">
        <v>247</v>
      </c>
      <c r="W18" s="12" t="s">
        <v>175</v>
      </c>
      <c r="X18" s="12" t="s">
        <v>175</v>
      </c>
      <c r="Y18" s="79" t="s">
        <v>247</v>
      </c>
      <c r="Z18" s="12" t="s">
        <v>175</v>
      </c>
      <c r="AA18" s="12" t="s">
        <v>175</v>
      </c>
      <c r="AB18" s="79" t="s">
        <v>247</v>
      </c>
      <c r="AC18" s="12" t="s">
        <v>175</v>
      </c>
      <c r="AD18" s="12" t="s">
        <v>175</v>
      </c>
      <c r="AE18" s="79" t="s">
        <v>247</v>
      </c>
      <c r="AF18" s="12" t="s">
        <v>175</v>
      </c>
      <c r="AG18" s="12" t="s">
        <v>175</v>
      </c>
      <c r="AH18" s="79" t="s">
        <v>247</v>
      </c>
    </row>
    <row r="19" spans="1:34" s="64" customFormat="1" ht="14.5" customHeight="1" thickBot="1">
      <c r="A19" s="70" t="s">
        <v>89</v>
      </c>
      <c r="B19" s="10">
        <v>916</v>
      </c>
      <c r="C19" s="10">
        <v>792</v>
      </c>
      <c r="D19" s="80">
        <f t="shared" si="0"/>
        <v>-124</v>
      </c>
      <c r="E19" s="10" t="s">
        <v>175</v>
      </c>
      <c r="F19" s="10" t="s">
        <v>175</v>
      </c>
      <c r="G19" s="80" t="s">
        <v>247</v>
      </c>
      <c r="H19" s="10" t="s">
        <v>175</v>
      </c>
      <c r="I19" s="10" t="s">
        <v>175</v>
      </c>
      <c r="J19" s="80" t="s">
        <v>247</v>
      </c>
      <c r="K19" s="10" t="s">
        <v>175</v>
      </c>
      <c r="L19" s="10" t="s">
        <v>175</v>
      </c>
      <c r="M19" s="80" t="s">
        <v>247</v>
      </c>
      <c r="N19" s="10" t="s">
        <v>175</v>
      </c>
      <c r="O19" s="10" t="s">
        <v>175</v>
      </c>
      <c r="P19" s="80" t="s">
        <v>247</v>
      </c>
      <c r="Q19" s="10" t="s">
        <v>175</v>
      </c>
      <c r="R19" s="10" t="s">
        <v>175</v>
      </c>
      <c r="S19" s="80" t="s">
        <v>247</v>
      </c>
      <c r="T19" s="10" t="s">
        <v>175</v>
      </c>
      <c r="U19" s="10" t="s">
        <v>175</v>
      </c>
      <c r="V19" s="80" t="s">
        <v>247</v>
      </c>
      <c r="W19" s="10" t="s">
        <v>175</v>
      </c>
      <c r="X19" s="10" t="s">
        <v>175</v>
      </c>
      <c r="Y19" s="80" t="s">
        <v>247</v>
      </c>
      <c r="Z19" s="10" t="s">
        <v>175</v>
      </c>
      <c r="AA19" s="10" t="s">
        <v>175</v>
      </c>
      <c r="AB19" s="80" t="s">
        <v>247</v>
      </c>
      <c r="AC19" s="10" t="s">
        <v>175</v>
      </c>
      <c r="AD19" s="10" t="s">
        <v>175</v>
      </c>
      <c r="AE19" s="80" t="s">
        <v>247</v>
      </c>
      <c r="AF19" s="10" t="s">
        <v>175</v>
      </c>
      <c r="AG19" s="10" t="s">
        <v>175</v>
      </c>
      <c r="AH19" s="80" t="s">
        <v>247</v>
      </c>
    </row>
    <row r="20" spans="1:34" s="64" customFormat="1" ht="14.5" customHeight="1" thickBot="1">
      <c r="A20" s="71" t="s">
        <v>63</v>
      </c>
      <c r="B20" s="12">
        <v>656</v>
      </c>
      <c r="C20" s="12">
        <v>631</v>
      </c>
      <c r="D20" s="79">
        <f t="shared" si="0"/>
        <v>-25</v>
      </c>
      <c r="E20" s="12" t="s">
        <v>175</v>
      </c>
      <c r="F20" s="12" t="s">
        <v>175</v>
      </c>
      <c r="G20" s="79" t="s">
        <v>247</v>
      </c>
      <c r="H20" s="12" t="s">
        <v>175</v>
      </c>
      <c r="I20" s="12" t="s">
        <v>175</v>
      </c>
      <c r="J20" s="79" t="s">
        <v>247</v>
      </c>
      <c r="K20" s="12" t="s">
        <v>175</v>
      </c>
      <c r="L20" s="12" t="s">
        <v>175</v>
      </c>
      <c r="M20" s="79" t="s">
        <v>247</v>
      </c>
      <c r="N20" s="12" t="s">
        <v>175</v>
      </c>
      <c r="O20" s="12" t="s">
        <v>175</v>
      </c>
      <c r="P20" s="79" t="s">
        <v>247</v>
      </c>
      <c r="Q20" s="12" t="s">
        <v>175</v>
      </c>
      <c r="R20" s="12" t="s">
        <v>175</v>
      </c>
      <c r="S20" s="79" t="s">
        <v>247</v>
      </c>
      <c r="T20" s="12" t="s">
        <v>175</v>
      </c>
      <c r="U20" s="12" t="s">
        <v>175</v>
      </c>
      <c r="V20" s="79" t="s">
        <v>247</v>
      </c>
      <c r="W20" s="12" t="s">
        <v>175</v>
      </c>
      <c r="X20" s="12" t="s">
        <v>175</v>
      </c>
      <c r="Y20" s="79" t="s">
        <v>247</v>
      </c>
      <c r="Z20" s="12" t="s">
        <v>175</v>
      </c>
      <c r="AA20" s="12" t="s">
        <v>175</v>
      </c>
      <c r="AB20" s="79" t="s">
        <v>247</v>
      </c>
      <c r="AC20" s="12" t="s">
        <v>175</v>
      </c>
      <c r="AD20" s="12" t="s">
        <v>175</v>
      </c>
      <c r="AE20" s="79" t="s">
        <v>247</v>
      </c>
      <c r="AF20" s="12" t="s">
        <v>175</v>
      </c>
      <c r="AG20" s="12" t="s">
        <v>175</v>
      </c>
      <c r="AH20" s="79" t="s">
        <v>247</v>
      </c>
    </row>
    <row r="21" spans="1:34" s="51" customFormat="1" ht="14.5" customHeight="1" thickBot="1">
      <c r="A21" s="59"/>
      <c r="B21" s="474" t="s">
        <v>313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 t="s">
        <v>313</v>
      </c>
      <c r="O21" s="474"/>
      <c r="P21" s="474"/>
      <c r="Q21" s="474"/>
      <c r="R21" s="474"/>
      <c r="S21" s="474"/>
      <c r="T21" s="474"/>
      <c r="U21" s="474"/>
      <c r="V21" s="474"/>
      <c r="W21" s="474" t="s">
        <v>313</v>
      </c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</row>
    <row r="22" spans="1:34" s="64" customFormat="1" ht="14.5" customHeight="1" thickBot="1">
      <c r="A22" s="249" t="s">
        <v>2</v>
      </c>
      <c r="B22" s="13">
        <f>B10*100/B$10</f>
        <v>100</v>
      </c>
      <c r="C22" s="13">
        <f>C10*100/C$10</f>
        <v>100</v>
      </c>
      <c r="D22" s="257" t="s">
        <v>247</v>
      </c>
      <c r="E22" s="13">
        <v>100</v>
      </c>
      <c r="F22" s="13">
        <v>100</v>
      </c>
      <c r="G22" s="257" t="s">
        <v>247</v>
      </c>
      <c r="H22" s="13">
        <f>H10*100/H$10</f>
        <v>100</v>
      </c>
      <c r="I22" s="13">
        <f>I10*100/I$10</f>
        <v>100</v>
      </c>
      <c r="J22" s="257" t="s">
        <v>247</v>
      </c>
      <c r="K22" s="13">
        <f>K10*100/K$10</f>
        <v>100</v>
      </c>
      <c r="L22" s="13">
        <f>L10*100/L$10</f>
        <v>100</v>
      </c>
      <c r="M22" s="257" t="s">
        <v>247</v>
      </c>
      <c r="N22" s="13">
        <f>N10*100/N$10</f>
        <v>100</v>
      </c>
      <c r="O22" s="13">
        <f>O10*100/O$10</f>
        <v>100</v>
      </c>
      <c r="P22" s="257" t="s">
        <v>247</v>
      </c>
      <c r="Q22" s="13">
        <f>Q10*100/Q$10</f>
        <v>100</v>
      </c>
      <c r="R22" s="13">
        <f>R10*100/R$10</f>
        <v>100</v>
      </c>
      <c r="S22" s="257" t="s">
        <v>247</v>
      </c>
      <c r="T22" s="13">
        <f>T10*100/T$10</f>
        <v>100</v>
      </c>
      <c r="U22" s="13">
        <f>U10*100/U$10</f>
        <v>100</v>
      </c>
      <c r="V22" s="257" t="s">
        <v>247</v>
      </c>
      <c r="W22" s="13">
        <f>W10*100/W$10</f>
        <v>100</v>
      </c>
      <c r="X22" s="13">
        <f>X10*100/X$10</f>
        <v>100</v>
      </c>
      <c r="Y22" s="257" t="s">
        <v>247</v>
      </c>
      <c r="Z22" s="13">
        <f>Z10*100/Z$10</f>
        <v>100</v>
      </c>
      <c r="AA22" s="13">
        <f>AA10*100/AA$10</f>
        <v>100</v>
      </c>
      <c r="AB22" s="257" t="s">
        <v>247</v>
      </c>
      <c r="AC22" s="13">
        <f>AC10*100/AC$10</f>
        <v>100</v>
      </c>
      <c r="AD22" s="13">
        <f>AD10*100/AD$10</f>
        <v>100</v>
      </c>
      <c r="AE22" s="257" t="s">
        <v>247</v>
      </c>
      <c r="AF22" s="13">
        <f>AF10*100/AF$10</f>
        <v>100</v>
      </c>
      <c r="AG22" s="13">
        <f>AG10*100/AG$10</f>
        <v>100</v>
      </c>
      <c r="AH22" s="257" t="s">
        <v>247</v>
      </c>
    </row>
    <row r="23" spans="1:34" s="64" customFormat="1" ht="14.5" customHeight="1" thickBot="1">
      <c r="A23" s="70" t="s">
        <v>143</v>
      </c>
      <c r="B23" s="129">
        <f>B11*100/B$10</f>
        <v>7.0273631840796016</v>
      </c>
      <c r="C23" s="129">
        <f t="shared" ref="B23:C32" si="1">C11*100/C$10</f>
        <v>8.4311403036502632</v>
      </c>
      <c r="D23" s="251">
        <f t="shared" ref="D23:D32" si="2">C23-B23</f>
        <v>1.4037771195706616</v>
      </c>
      <c r="E23" s="253" t="s">
        <v>175</v>
      </c>
      <c r="F23" s="253" t="s">
        <v>175</v>
      </c>
      <c r="G23" s="254" t="s">
        <v>247</v>
      </c>
      <c r="H23" s="253" t="s">
        <v>175</v>
      </c>
      <c r="I23" s="253" t="s">
        <v>175</v>
      </c>
      <c r="J23" s="254" t="s">
        <v>247</v>
      </c>
      <c r="K23" s="253" t="s">
        <v>175</v>
      </c>
      <c r="L23" s="253" t="s">
        <v>175</v>
      </c>
      <c r="M23" s="254" t="s">
        <v>247</v>
      </c>
      <c r="N23" s="253" t="s">
        <v>175</v>
      </c>
      <c r="O23" s="253" t="s">
        <v>175</v>
      </c>
      <c r="P23" s="254" t="s">
        <v>247</v>
      </c>
      <c r="Q23" s="253" t="s">
        <v>175</v>
      </c>
      <c r="R23" s="253" t="s">
        <v>175</v>
      </c>
      <c r="S23" s="254" t="s">
        <v>247</v>
      </c>
      <c r="T23" s="253" t="s">
        <v>175</v>
      </c>
      <c r="U23" s="253" t="s">
        <v>175</v>
      </c>
      <c r="V23" s="254" t="s">
        <v>247</v>
      </c>
      <c r="W23" s="253" t="s">
        <v>175</v>
      </c>
      <c r="X23" s="253" t="s">
        <v>175</v>
      </c>
      <c r="Y23" s="254" t="s">
        <v>247</v>
      </c>
      <c r="Z23" s="253" t="s">
        <v>175</v>
      </c>
      <c r="AA23" s="253" t="s">
        <v>175</v>
      </c>
      <c r="AB23" s="254" t="s">
        <v>247</v>
      </c>
      <c r="AC23" s="253" t="s">
        <v>175</v>
      </c>
      <c r="AD23" s="253" t="s">
        <v>175</v>
      </c>
      <c r="AE23" s="254" t="s">
        <v>247</v>
      </c>
      <c r="AF23" s="253" t="s">
        <v>175</v>
      </c>
      <c r="AG23" s="253" t="s">
        <v>175</v>
      </c>
      <c r="AH23" s="254" t="s">
        <v>247</v>
      </c>
    </row>
    <row r="24" spans="1:34" s="64" customFormat="1" ht="14.5" customHeight="1" thickBot="1">
      <c r="A24" s="71" t="s">
        <v>82</v>
      </c>
      <c r="B24" s="130">
        <f t="shared" si="1"/>
        <v>6.9154228855721396</v>
      </c>
      <c r="C24" s="130">
        <f t="shared" si="1"/>
        <v>10.100139980618069</v>
      </c>
      <c r="D24" s="252">
        <f t="shared" si="2"/>
        <v>3.1847170950459294</v>
      </c>
      <c r="E24" s="12" t="s">
        <v>175</v>
      </c>
      <c r="F24" s="12" t="s">
        <v>175</v>
      </c>
      <c r="G24" s="79" t="s">
        <v>247</v>
      </c>
      <c r="H24" s="12" t="s">
        <v>175</v>
      </c>
      <c r="I24" s="12" t="s">
        <v>175</v>
      </c>
      <c r="J24" s="79" t="s">
        <v>247</v>
      </c>
      <c r="K24" s="12" t="s">
        <v>175</v>
      </c>
      <c r="L24" s="12" t="s">
        <v>175</v>
      </c>
      <c r="M24" s="79" t="s">
        <v>247</v>
      </c>
      <c r="N24" s="12" t="s">
        <v>175</v>
      </c>
      <c r="O24" s="12" t="s">
        <v>175</v>
      </c>
      <c r="P24" s="79" t="s">
        <v>247</v>
      </c>
      <c r="Q24" s="12" t="s">
        <v>175</v>
      </c>
      <c r="R24" s="12" t="s">
        <v>175</v>
      </c>
      <c r="S24" s="79" t="s">
        <v>247</v>
      </c>
      <c r="T24" s="12" t="s">
        <v>175</v>
      </c>
      <c r="U24" s="12" t="s">
        <v>175</v>
      </c>
      <c r="V24" s="79" t="s">
        <v>247</v>
      </c>
      <c r="W24" s="12" t="s">
        <v>175</v>
      </c>
      <c r="X24" s="12" t="s">
        <v>175</v>
      </c>
      <c r="Y24" s="79" t="s">
        <v>247</v>
      </c>
      <c r="Z24" s="12" t="s">
        <v>175</v>
      </c>
      <c r="AA24" s="12" t="s">
        <v>175</v>
      </c>
      <c r="AB24" s="79" t="s">
        <v>247</v>
      </c>
      <c r="AC24" s="12" t="s">
        <v>175</v>
      </c>
      <c r="AD24" s="12" t="s">
        <v>175</v>
      </c>
      <c r="AE24" s="79" t="s">
        <v>247</v>
      </c>
      <c r="AF24" s="12" t="s">
        <v>175</v>
      </c>
      <c r="AG24" s="12" t="s">
        <v>175</v>
      </c>
      <c r="AH24" s="79" t="s">
        <v>247</v>
      </c>
    </row>
    <row r="25" spans="1:34" s="64" customFormat="1" ht="14.5" customHeight="1" thickBot="1">
      <c r="A25" s="70" t="s">
        <v>83</v>
      </c>
      <c r="B25" s="131">
        <f t="shared" si="1"/>
        <v>8.2960199004975124</v>
      </c>
      <c r="C25" s="131">
        <f t="shared" si="1"/>
        <v>9.9386238828469899</v>
      </c>
      <c r="D25" s="251">
        <f t="shared" si="2"/>
        <v>1.6426039823494776</v>
      </c>
      <c r="E25" s="10" t="s">
        <v>175</v>
      </c>
      <c r="F25" s="10" t="s">
        <v>175</v>
      </c>
      <c r="G25" s="80" t="s">
        <v>247</v>
      </c>
      <c r="H25" s="10" t="s">
        <v>175</v>
      </c>
      <c r="I25" s="10" t="s">
        <v>175</v>
      </c>
      <c r="J25" s="80" t="s">
        <v>247</v>
      </c>
      <c r="K25" s="10" t="s">
        <v>175</v>
      </c>
      <c r="L25" s="10" t="s">
        <v>175</v>
      </c>
      <c r="M25" s="80" t="s">
        <v>247</v>
      </c>
      <c r="N25" s="10" t="s">
        <v>175</v>
      </c>
      <c r="O25" s="10" t="s">
        <v>175</v>
      </c>
      <c r="P25" s="80" t="s">
        <v>247</v>
      </c>
      <c r="Q25" s="10" t="s">
        <v>175</v>
      </c>
      <c r="R25" s="10" t="s">
        <v>175</v>
      </c>
      <c r="S25" s="80" t="s">
        <v>247</v>
      </c>
      <c r="T25" s="10" t="s">
        <v>175</v>
      </c>
      <c r="U25" s="10" t="s">
        <v>175</v>
      </c>
      <c r="V25" s="80" t="s">
        <v>247</v>
      </c>
      <c r="W25" s="10" t="s">
        <v>175</v>
      </c>
      <c r="X25" s="10" t="s">
        <v>175</v>
      </c>
      <c r="Y25" s="80" t="s">
        <v>247</v>
      </c>
      <c r="Z25" s="10" t="s">
        <v>175</v>
      </c>
      <c r="AA25" s="10" t="s">
        <v>175</v>
      </c>
      <c r="AB25" s="80" t="s">
        <v>247</v>
      </c>
      <c r="AC25" s="10" t="s">
        <v>175</v>
      </c>
      <c r="AD25" s="10" t="s">
        <v>175</v>
      </c>
      <c r="AE25" s="80" t="s">
        <v>247</v>
      </c>
      <c r="AF25" s="10" t="s">
        <v>175</v>
      </c>
      <c r="AG25" s="10" t="s">
        <v>175</v>
      </c>
      <c r="AH25" s="80" t="s">
        <v>247</v>
      </c>
    </row>
    <row r="26" spans="1:34" s="64" customFormat="1" ht="14.5" customHeight="1" thickBot="1">
      <c r="A26" s="71" t="s">
        <v>84</v>
      </c>
      <c r="B26" s="130">
        <f t="shared" si="1"/>
        <v>13.14676616915423</v>
      </c>
      <c r="C26" s="130">
        <f t="shared" si="1"/>
        <v>12.856681382577797</v>
      </c>
      <c r="D26" s="252">
        <f t="shared" si="2"/>
        <v>-0.29008478657643266</v>
      </c>
      <c r="E26" s="12" t="s">
        <v>175</v>
      </c>
      <c r="F26" s="12" t="s">
        <v>175</v>
      </c>
      <c r="G26" s="79" t="s">
        <v>247</v>
      </c>
      <c r="H26" s="12" t="s">
        <v>175</v>
      </c>
      <c r="I26" s="12" t="s">
        <v>175</v>
      </c>
      <c r="J26" s="79" t="s">
        <v>247</v>
      </c>
      <c r="K26" s="12" t="s">
        <v>175</v>
      </c>
      <c r="L26" s="12" t="s">
        <v>175</v>
      </c>
      <c r="M26" s="79" t="s">
        <v>247</v>
      </c>
      <c r="N26" s="12" t="s">
        <v>175</v>
      </c>
      <c r="O26" s="12" t="s">
        <v>175</v>
      </c>
      <c r="P26" s="79" t="s">
        <v>247</v>
      </c>
      <c r="Q26" s="12" t="s">
        <v>175</v>
      </c>
      <c r="R26" s="12" t="s">
        <v>175</v>
      </c>
      <c r="S26" s="79" t="s">
        <v>247</v>
      </c>
      <c r="T26" s="12" t="s">
        <v>175</v>
      </c>
      <c r="U26" s="12" t="s">
        <v>175</v>
      </c>
      <c r="V26" s="79" t="s">
        <v>247</v>
      </c>
      <c r="W26" s="12" t="s">
        <v>175</v>
      </c>
      <c r="X26" s="12" t="s">
        <v>175</v>
      </c>
      <c r="Y26" s="79" t="s">
        <v>247</v>
      </c>
      <c r="Z26" s="12" t="s">
        <v>175</v>
      </c>
      <c r="AA26" s="12" t="s">
        <v>175</v>
      </c>
      <c r="AB26" s="79" t="s">
        <v>247</v>
      </c>
      <c r="AC26" s="12" t="s">
        <v>175</v>
      </c>
      <c r="AD26" s="12" t="s">
        <v>175</v>
      </c>
      <c r="AE26" s="79" t="s">
        <v>247</v>
      </c>
      <c r="AF26" s="12" t="s">
        <v>175</v>
      </c>
      <c r="AG26" s="12" t="s">
        <v>175</v>
      </c>
      <c r="AH26" s="79" t="s">
        <v>247</v>
      </c>
    </row>
    <row r="27" spans="1:34" s="64" customFormat="1" ht="14.5" customHeight="1" thickBot="1">
      <c r="A27" s="70" t="s">
        <v>85</v>
      </c>
      <c r="B27" s="131">
        <f t="shared" si="1"/>
        <v>11.256218905472636</v>
      </c>
      <c r="C27" s="131">
        <f t="shared" si="1"/>
        <v>11.03693334769032</v>
      </c>
      <c r="D27" s="251">
        <f t="shared" si="2"/>
        <v>-0.21928555778231562</v>
      </c>
      <c r="E27" s="10" t="s">
        <v>175</v>
      </c>
      <c r="F27" s="10" t="s">
        <v>175</v>
      </c>
      <c r="G27" s="80" t="s">
        <v>247</v>
      </c>
      <c r="H27" s="10" t="s">
        <v>175</v>
      </c>
      <c r="I27" s="10" t="s">
        <v>175</v>
      </c>
      <c r="J27" s="80" t="s">
        <v>247</v>
      </c>
      <c r="K27" s="10" t="s">
        <v>175</v>
      </c>
      <c r="L27" s="10" t="s">
        <v>175</v>
      </c>
      <c r="M27" s="80" t="s">
        <v>247</v>
      </c>
      <c r="N27" s="10" t="s">
        <v>175</v>
      </c>
      <c r="O27" s="10" t="s">
        <v>175</v>
      </c>
      <c r="P27" s="80" t="s">
        <v>247</v>
      </c>
      <c r="Q27" s="10" t="s">
        <v>175</v>
      </c>
      <c r="R27" s="10" t="s">
        <v>175</v>
      </c>
      <c r="S27" s="80" t="s">
        <v>247</v>
      </c>
      <c r="T27" s="10" t="s">
        <v>175</v>
      </c>
      <c r="U27" s="10" t="s">
        <v>175</v>
      </c>
      <c r="V27" s="80" t="s">
        <v>247</v>
      </c>
      <c r="W27" s="10" t="s">
        <v>175</v>
      </c>
      <c r="X27" s="10" t="s">
        <v>175</v>
      </c>
      <c r="Y27" s="80" t="s">
        <v>247</v>
      </c>
      <c r="Z27" s="10" t="s">
        <v>175</v>
      </c>
      <c r="AA27" s="10" t="s">
        <v>175</v>
      </c>
      <c r="AB27" s="80" t="s">
        <v>247</v>
      </c>
      <c r="AC27" s="10" t="s">
        <v>175</v>
      </c>
      <c r="AD27" s="10" t="s">
        <v>175</v>
      </c>
      <c r="AE27" s="80" t="s">
        <v>247</v>
      </c>
      <c r="AF27" s="10" t="s">
        <v>175</v>
      </c>
      <c r="AG27" s="10" t="s">
        <v>175</v>
      </c>
      <c r="AH27" s="80" t="s">
        <v>247</v>
      </c>
    </row>
    <row r="28" spans="1:34" s="64" customFormat="1" ht="14.5" customHeight="1" thickBot="1">
      <c r="A28" s="71" t="s">
        <v>86</v>
      </c>
      <c r="B28" s="130">
        <f t="shared" si="1"/>
        <v>10.398009950248756</v>
      </c>
      <c r="C28" s="130">
        <f t="shared" si="1"/>
        <v>9.6909658662646709</v>
      </c>
      <c r="D28" s="252">
        <f t="shared" si="2"/>
        <v>-0.70704408398408525</v>
      </c>
      <c r="E28" s="12" t="s">
        <v>175</v>
      </c>
      <c r="F28" s="12" t="s">
        <v>175</v>
      </c>
      <c r="G28" s="79" t="s">
        <v>247</v>
      </c>
      <c r="H28" s="12" t="s">
        <v>175</v>
      </c>
      <c r="I28" s="12" t="s">
        <v>175</v>
      </c>
      <c r="J28" s="79" t="s">
        <v>247</v>
      </c>
      <c r="K28" s="12" t="s">
        <v>175</v>
      </c>
      <c r="L28" s="12" t="s">
        <v>175</v>
      </c>
      <c r="M28" s="79" t="s">
        <v>247</v>
      </c>
      <c r="N28" s="12" t="s">
        <v>175</v>
      </c>
      <c r="O28" s="12" t="s">
        <v>175</v>
      </c>
      <c r="P28" s="79" t="s">
        <v>247</v>
      </c>
      <c r="Q28" s="12" t="s">
        <v>175</v>
      </c>
      <c r="R28" s="12" t="s">
        <v>175</v>
      </c>
      <c r="S28" s="79" t="s">
        <v>247</v>
      </c>
      <c r="T28" s="12" t="s">
        <v>175</v>
      </c>
      <c r="U28" s="12" t="s">
        <v>175</v>
      </c>
      <c r="V28" s="79" t="s">
        <v>247</v>
      </c>
      <c r="W28" s="12" t="s">
        <v>175</v>
      </c>
      <c r="X28" s="12" t="s">
        <v>175</v>
      </c>
      <c r="Y28" s="79" t="s">
        <v>247</v>
      </c>
      <c r="Z28" s="12" t="s">
        <v>175</v>
      </c>
      <c r="AA28" s="12" t="s">
        <v>175</v>
      </c>
      <c r="AB28" s="79" t="s">
        <v>247</v>
      </c>
      <c r="AC28" s="12" t="s">
        <v>175</v>
      </c>
      <c r="AD28" s="12" t="s">
        <v>175</v>
      </c>
      <c r="AE28" s="79" t="s">
        <v>247</v>
      </c>
      <c r="AF28" s="12" t="s">
        <v>175</v>
      </c>
      <c r="AG28" s="12" t="s">
        <v>175</v>
      </c>
      <c r="AH28" s="79" t="s">
        <v>247</v>
      </c>
    </row>
    <row r="29" spans="1:34" s="64" customFormat="1" ht="14.5" customHeight="1" thickBot="1">
      <c r="A29" s="70" t="s">
        <v>87</v>
      </c>
      <c r="B29" s="131">
        <f t="shared" si="1"/>
        <v>14.378109452736318</v>
      </c>
      <c r="C29" s="131">
        <f t="shared" si="1"/>
        <v>14.181113384300636</v>
      </c>
      <c r="D29" s="251">
        <f t="shared" si="2"/>
        <v>-0.1969960684356824</v>
      </c>
      <c r="E29" s="10" t="s">
        <v>175</v>
      </c>
      <c r="F29" s="10" t="s">
        <v>175</v>
      </c>
      <c r="G29" s="80" t="s">
        <v>247</v>
      </c>
      <c r="H29" s="10" t="s">
        <v>175</v>
      </c>
      <c r="I29" s="10" t="s">
        <v>175</v>
      </c>
      <c r="J29" s="80" t="s">
        <v>247</v>
      </c>
      <c r="K29" s="10" t="s">
        <v>175</v>
      </c>
      <c r="L29" s="10" t="s">
        <v>175</v>
      </c>
      <c r="M29" s="80" t="s">
        <v>247</v>
      </c>
      <c r="N29" s="10" t="s">
        <v>175</v>
      </c>
      <c r="O29" s="10" t="s">
        <v>175</v>
      </c>
      <c r="P29" s="80" t="s">
        <v>247</v>
      </c>
      <c r="Q29" s="10" t="s">
        <v>175</v>
      </c>
      <c r="R29" s="10" t="s">
        <v>175</v>
      </c>
      <c r="S29" s="80" t="s">
        <v>247</v>
      </c>
      <c r="T29" s="10" t="s">
        <v>175</v>
      </c>
      <c r="U29" s="10" t="s">
        <v>175</v>
      </c>
      <c r="V29" s="80" t="s">
        <v>247</v>
      </c>
      <c r="W29" s="10" t="s">
        <v>175</v>
      </c>
      <c r="X29" s="10" t="s">
        <v>175</v>
      </c>
      <c r="Y29" s="80" t="s">
        <v>247</v>
      </c>
      <c r="Z29" s="10" t="s">
        <v>175</v>
      </c>
      <c r="AA29" s="10" t="s">
        <v>175</v>
      </c>
      <c r="AB29" s="80" t="s">
        <v>247</v>
      </c>
      <c r="AC29" s="10" t="s">
        <v>175</v>
      </c>
      <c r="AD29" s="10" t="s">
        <v>175</v>
      </c>
      <c r="AE29" s="80" t="s">
        <v>247</v>
      </c>
      <c r="AF29" s="10" t="s">
        <v>175</v>
      </c>
      <c r="AG29" s="10" t="s">
        <v>175</v>
      </c>
      <c r="AH29" s="80" t="s">
        <v>247</v>
      </c>
    </row>
    <row r="30" spans="1:34" s="64" customFormat="1" ht="14.5" customHeight="1" thickBot="1">
      <c r="A30" s="71" t="s">
        <v>88</v>
      </c>
      <c r="B30" s="130">
        <f t="shared" si="1"/>
        <v>9.0298507462686572</v>
      </c>
      <c r="C30" s="130">
        <f t="shared" si="1"/>
        <v>8.4419080435016696</v>
      </c>
      <c r="D30" s="252">
        <f t="shared" si="2"/>
        <v>-0.58794270276698768</v>
      </c>
      <c r="E30" s="12" t="s">
        <v>175</v>
      </c>
      <c r="F30" s="12" t="s">
        <v>175</v>
      </c>
      <c r="G30" s="79" t="s">
        <v>247</v>
      </c>
      <c r="H30" s="12" t="s">
        <v>175</v>
      </c>
      <c r="I30" s="12" t="s">
        <v>175</v>
      </c>
      <c r="J30" s="79" t="s">
        <v>247</v>
      </c>
      <c r="K30" s="12" t="s">
        <v>175</v>
      </c>
      <c r="L30" s="12" t="s">
        <v>175</v>
      </c>
      <c r="M30" s="79" t="s">
        <v>247</v>
      </c>
      <c r="N30" s="12" t="s">
        <v>175</v>
      </c>
      <c r="O30" s="12" t="s">
        <v>175</v>
      </c>
      <c r="P30" s="79" t="s">
        <v>247</v>
      </c>
      <c r="Q30" s="12" t="s">
        <v>175</v>
      </c>
      <c r="R30" s="12" t="s">
        <v>175</v>
      </c>
      <c r="S30" s="79" t="s">
        <v>247</v>
      </c>
      <c r="T30" s="12" t="s">
        <v>175</v>
      </c>
      <c r="U30" s="12" t="s">
        <v>175</v>
      </c>
      <c r="V30" s="79" t="s">
        <v>247</v>
      </c>
      <c r="W30" s="12" t="s">
        <v>175</v>
      </c>
      <c r="X30" s="12" t="s">
        <v>175</v>
      </c>
      <c r="Y30" s="79" t="s">
        <v>247</v>
      </c>
      <c r="Z30" s="12" t="s">
        <v>175</v>
      </c>
      <c r="AA30" s="12" t="s">
        <v>175</v>
      </c>
      <c r="AB30" s="79" t="s">
        <v>247</v>
      </c>
      <c r="AC30" s="12" t="s">
        <v>175</v>
      </c>
      <c r="AD30" s="12" t="s">
        <v>175</v>
      </c>
      <c r="AE30" s="79" t="s">
        <v>247</v>
      </c>
      <c r="AF30" s="12" t="s">
        <v>175</v>
      </c>
      <c r="AG30" s="12" t="s">
        <v>175</v>
      </c>
      <c r="AH30" s="79" t="s">
        <v>247</v>
      </c>
    </row>
    <row r="31" spans="1:34" s="64" customFormat="1" ht="14.5" customHeight="1" thickBot="1">
      <c r="A31" s="70" t="s">
        <v>89</v>
      </c>
      <c r="B31" s="131">
        <f t="shared" si="1"/>
        <v>11.393034825870647</v>
      </c>
      <c r="C31" s="131">
        <f t="shared" si="1"/>
        <v>8.5280499623129113</v>
      </c>
      <c r="D31" s="251">
        <f t="shared" si="2"/>
        <v>-2.8649848635577353</v>
      </c>
      <c r="E31" s="10" t="s">
        <v>175</v>
      </c>
      <c r="F31" s="10" t="s">
        <v>175</v>
      </c>
      <c r="G31" s="80" t="s">
        <v>247</v>
      </c>
      <c r="H31" s="10" t="s">
        <v>175</v>
      </c>
      <c r="I31" s="10" t="s">
        <v>175</v>
      </c>
      <c r="J31" s="80" t="s">
        <v>247</v>
      </c>
      <c r="K31" s="10" t="s">
        <v>175</v>
      </c>
      <c r="L31" s="10" t="s">
        <v>175</v>
      </c>
      <c r="M31" s="80" t="s">
        <v>247</v>
      </c>
      <c r="N31" s="10" t="s">
        <v>175</v>
      </c>
      <c r="O31" s="10" t="s">
        <v>175</v>
      </c>
      <c r="P31" s="80" t="s">
        <v>247</v>
      </c>
      <c r="Q31" s="10" t="s">
        <v>175</v>
      </c>
      <c r="R31" s="10" t="s">
        <v>175</v>
      </c>
      <c r="S31" s="80" t="s">
        <v>247</v>
      </c>
      <c r="T31" s="10" t="s">
        <v>175</v>
      </c>
      <c r="U31" s="10" t="s">
        <v>175</v>
      </c>
      <c r="V31" s="80" t="s">
        <v>247</v>
      </c>
      <c r="W31" s="10" t="s">
        <v>175</v>
      </c>
      <c r="X31" s="10" t="s">
        <v>175</v>
      </c>
      <c r="Y31" s="80" t="s">
        <v>247</v>
      </c>
      <c r="Z31" s="10" t="s">
        <v>175</v>
      </c>
      <c r="AA31" s="10" t="s">
        <v>175</v>
      </c>
      <c r="AB31" s="80" t="s">
        <v>247</v>
      </c>
      <c r="AC31" s="10" t="s">
        <v>175</v>
      </c>
      <c r="AD31" s="10" t="s">
        <v>175</v>
      </c>
      <c r="AE31" s="80" t="s">
        <v>247</v>
      </c>
      <c r="AF31" s="10" t="s">
        <v>175</v>
      </c>
      <c r="AG31" s="10" t="s">
        <v>175</v>
      </c>
      <c r="AH31" s="80" t="s">
        <v>247</v>
      </c>
    </row>
    <row r="32" spans="1:34" s="64" customFormat="1" ht="14.5" customHeight="1" thickBot="1">
      <c r="A32" s="71" t="s">
        <v>63</v>
      </c>
      <c r="B32" s="130">
        <f t="shared" si="1"/>
        <v>8.1592039800995018</v>
      </c>
      <c r="C32" s="130">
        <f t="shared" si="1"/>
        <v>6.7944438462366747</v>
      </c>
      <c r="D32" s="252">
        <f t="shared" si="2"/>
        <v>-1.364760133862827</v>
      </c>
      <c r="E32" s="12" t="s">
        <v>175</v>
      </c>
      <c r="F32" s="12" t="s">
        <v>175</v>
      </c>
      <c r="G32" s="79" t="s">
        <v>247</v>
      </c>
      <c r="H32" s="12" t="s">
        <v>175</v>
      </c>
      <c r="I32" s="12" t="s">
        <v>175</v>
      </c>
      <c r="J32" s="79" t="s">
        <v>247</v>
      </c>
      <c r="K32" s="12" t="s">
        <v>175</v>
      </c>
      <c r="L32" s="12" t="s">
        <v>175</v>
      </c>
      <c r="M32" s="79" t="s">
        <v>247</v>
      </c>
      <c r="N32" s="12" t="s">
        <v>175</v>
      </c>
      <c r="O32" s="12" t="s">
        <v>175</v>
      </c>
      <c r="P32" s="79" t="s">
        <v>247</v>
      </c>
      <c r="Q32" s="12" t="s">
        <v>175</v>
      </c>
      <c r="R32" s="12" t="s">
        <v>175</v>
      </c>
      <c r="S32" s="79" t="s">
        <v>247</v>
      </c>
      <c r="T32" s="12" t="s">
        <v>175</v>
      </c>
      <c r="U32" s="12" t="s">
        <v>175</v>
      </c>
      <c r="V32" s="79" t="s">
        <v>247</v>
      </c>
      <c r="W32" s="12" t="s">
        <v>175</v>
      </c>
      <c r="X32" s="12" t="s">
        <v>175</v>
      </c>
      <c r="Y32" s="79" t="s">
        <v>247</v>
      </c>
      <c r="Z32" s="12" t="s">
        <v>175</v>
      </c>
      <c r="AA32" s="12" t="s">
        <v>175</v>
      </c>
      <c r="AB32" s="79" t="s">
        <v>247</v>
      </c>
      <c r="AC32" s="12" t="s">
        <v>175</v>
      </c>
      <c r="AD32" s="12" t="s">
        <v>175</v>
      </c>
      <c r="AE32" s="79" t="s">
        <v>247</v>
      </c>
      <c r="AF32" s="12" t="s">
        <v>175</v>
      </c>
      <c r="AG32" s="12" t="s">
        <v>175</v>
      </c>
      <c r="AH32" s="79" t="s">
        <v>247</v>
      </c>
    </row>
    <row r="33" spans="1:34" s="210" customFormat="1" ht="20" customHeight="1">
      <c r="A33" s="456" t="s">
        <v>144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</row>
    <row r="34" spans="1:34" s="64" customFormat="1" ht="14.5" customHeight="1">
      <c r="A34" s="465" t="s">
        <v>305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</row>
  </sheetData>
  <mergeCells count="21">
    <mergeCell ref="A33:AH33"/>
    <mergeCell ref="A34:AH34"/>
    <mergeCell ref="E9:M9"/>
    <mergeCell ref="N9:AH9"/>
    <mergeCell ref="A5:A8"/>
    <mergeCell ref="E5:AE5"/>
    <mergeCell ref="B5:D7"/>
    <mergeCell ref="B21:M21"/>
    <mergeCell ref="N21:V21"/>
    <mergeCell ref="W21:AH21"/>
    <mergeCell ref="AF5:AH7"/>
    <mergeCell ref="E6:G7"/>
    <mergeCell ref="H6:J7"/>
    <mergeCell ref="K6:M7"/>
    <mergeCell ref="N6:P7"/>
    <mergeCell ref="Q6:S7"/>
    <mergeCell ref="T6:Y6"/>
    <mergeCell ref="AC6:AE7"/>
    <mergeCell ref="T7:V7"/>
    <mergeCell ref="W7:Y7"/>
    <mergeCell ref="Z6:AB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selection activeCell="A34" sqref="A34:XFD34"/>
    </sheetView>
  </sheetViews>
  <sheetFormatPr baseColWidth="10" defaultColWidth="10.81640625" defaultRowHeight="14"/>
  <cols>
    <col min="1" max="1" width="16" style="1" customWidth="1"/>
    <col min="2" max="3" width="9.1796875" style="1" customWidth="1"/>
    <col min="4" max="4" width="13.7265625" style="1" customWidth="1"/>
    <col min="5" max="6" width="9.1796875" style="1" customWidth="1"/>
    <col min="7" max="7" width="13.7265625" style="1" customWidth="1"/>
    <col min="8" max="9" width="9.1796875" style="1" customWidth="1"/>
    <col min="10" max="10" width="13.7265625" style="1" customWidth="1"/>
    <col min="11" max="12" width="9.1796875" style="1" customWidth="1"/>
    <col min="13" max="13" width="12.7265625" style="1" customWidth="1"/>
    <col min="14" max="15" width="9.1796875" style="1" customWidth="1"/>
    <col min="16" max="16" width="13" style="1" customWidth="1"/>
    <col min="17" max="18" width="9.1796875" style="1" customWidth="1"/>
    <col min="19" max="19" width="12.453125" style="1" customWidth="1"/>
    <col min="20" max="21" width="9.1796875" style="1" customWidth="1"/>
    <col min="22" max="22" width="12.453125" style="1" customWidth="1"/>
    <col min="23" max="24" width="9.1796875" style="1" customWidth="1"/>
    <col min="25" max="25" width="12.453125" style="1" customWidth="1"/>
    <col min="26" max="27" width="9.1796875" style="1" customWidth="1"/>
    <col min="28" max="28" width="12.453125" style="1" customWidth="1"/>
    <col min="29" max="30" width="9.1796875" style="1" customWidth="1"/>
    <col min="31" max="31" width="12.7265625" style="1" customWidth="1"/>
    <col min="32" max="33" width="9.1796875" style="1" customWidth="1"/>
    <col min="34" max="34" width="12.7265625" style="1" customWidth="1"/>
    <col min="35" max="16384" width="10.81640625" style="1"/>
  </cols>
  <sheetData>
    <row r="1" spans="1:34" s="15" customFormat="1" ht="20.149999999999999" customHeight="1">
      <c r="A1" s="35" t="s">
        <v>0</v>
      </c>
    </row>
    <row r="2" spans="1:34" s="64" customFormat="1" ht="14.5" customHeight="1">
      <c r="A2" s="41"/>
    </row>
    <row r="3" spans="1:34" s="42" customFormat="1" ht="14.5" customHeight="1">
      <c r="A3" s="54" t="s">
        <v>269</v>
      </c>
    </row>
    <row r="4" spans="1:34" s="64" customFormat="1" ht="14.5" customHeight="1" thickBot="1"/>
    <row r="5" spans="1:34" s="42" customFormat="1" ht="14.5" customHeight="1" thickBot="1">
      <c r="A5" s="371" t="s">
        <v>55</v>
      </c>
      <c r="B5" s="445" t="s">
        <v>312</v>
      </c>
      <c r="C5" s="469"/>
      <c r="D5" s="446"/>
      <c r="E5" s="466" t="s">
        <v>51</v>
      </c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8"/>
      <c r="AF5" s="371" t="s">
        <v>140</v>
      </c>
      <c r="AG5" s="371"/>
      <c r="AH5" s="371"/>
    </row>
    <row r="6" spans="1:34" s="42" customFormat="1" ht="14.5" customHeight="1" thickBot="1">
      <c r="A6" s="371"/>
      <c r="B6" s="447"/>
      <c r="C6" s="470"/>
      <c r="D6" s="448"/>
      <c r="E6" s="371" t="s">
        <v>91</v>
      </c>
      <c r="F6" s="371"/>
      <c r="G6" s="371"/>
      <c r="H6" s="371" t="s">
        <v>90</v>
      </c>
      <c r="I6" s="371"/>
      <c r="J6" s="371"/>
      <c r="K6" s="371" t="s">
        <v>61</v>
      </c>
      <c r="L6" s="371"/>
      <c r="M6" s="371"/>
      <c r="N6" s="371" t="s">
        <v>54</v>
      </c>
      <c r="O6" s="371"/>
      <c r="P6" s="371"/>
      <c r="Q6" s="371" t="s">
        <v>145</v>
      </c>
      <c r="R6" s="371"/>
      <c r="S6" s="371"/>
      <c r="T6" s="371" t="s">
        <v>51</v>
      </c>
      <c r="U6" s="371"/>
      <c r="V6" s="371"/>
      <c r="W6" s="371"/>
      <c r="X6" s="371"/>
      <c r="Y6" s="371"/>
      <c r="Z6" s="371" t="s">
        <v>310</v>
      </c>
      <c r="AA6" s="371"/>
      <c r="AB6" s="371"/>
      <c r="AC6" s="371" t="s">
        <v>92</v>
      </c>
      <c r="AD6" s="371"/>
      <c r="AE6" s="371"/>
      <c r="AF6" s="371"/>
      <c r="AG6" s="371"/>
      <c r="AH6" s="371"/>
    </row>
    <row r="7" spans="1:34" s="42" customFormat="1" ht="30" customHeight="1" thickBot="1">
      <c r="A7" s="371"/>
      <c r="B7" s="471"/>
      <c r="C7" s="472"/>
      <c r="D7" s="473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 t="s">
        <v>331</v>
      </c>
      <c r="U7" s="371"/>
      <c r="V7" s="371"/>
      <c r="W7" s="371" t="s">
        <v>316</v>
      </c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</row>
    <row r="8" spans="1:34" s="60" customFormat="1" ht="30" customHeight="1" thickBot="1">
      <c r="A8" s="371"/>
      <c r="B8" s="247">
        <v>2011</v>
      </c>
      <c r="C8" s="247">
        <v>2015</v>
      </c>
      <c r="D8" s="247" t="s">
        <v>59</v>
      </c>
      <c r="E8" s="241">
        <v>2011</v>
      </c>
      <c r="F8" s="241">
        <v>2015</v>
      </c>
      <c r="G8" s="241" t="s">
        <v>59</v>
      </c>
      <c r="H8" s="241">
        <v>2011</v>
      </c>
      <c r="I8" s="241">
        <v>2015</v>
      </c>
      <c r="J8" s="241" t="s">
        <v>59</v>
      </c>
      <c r="K8" s="241">
        <v>2011</v>
      </c>
      <c r="L8" s="241">
        <v>2015</v>
      </c>
      <c r="M8" s="241" t="s">
        <v>59</v>
      </c>
      <c r="N8" s="241">
        <v>2011</v>
      </c>
      <c r="O8" s="241">
        <v>2015</v>
      </c>
      <c r="P8" s="241" t="s">
        <v>59</v>
      </c>
      <c r="Q8" s="241">
        <v>2011</v>
      </c>
      <c r="R8" s="241">
        <v>2015</v>
      </c>
      <c r="S8" s="241" t="s">
        <v>59</v>
      </c>
      <c r="T8" s="241">
        <v>2011</v>
      </c>
      <c r="U8" s="241">
        <v>2015</v>
      </c>
      <c r="V8" s="241" t="s">
        <v>59</v>
      </c>
      <c r="W8" s="241">
        <v>2011</v>
      </c>
      <c r="X8" s="241">
        <v>2015</v>
      </c>
      <c r="Y8" s="241" t="s">
        <v>59</v>
      </c>
      <c r="Z8" s="265">
        <v>2011</v>
      </c>
      <c r="AA8" s="265">
        <v>2015</v>
      </c>
      <c r="AB8" s="265" t="s">
        <v>59</v>
      </c>
      <c r="AC8" s="241">
        <v>2011</v>
      </c>
      <c r="AD8" s="241">
        <v>2015</v>
      </c>
      <c r="AE8" s="241" t="s">
        <v>59</v>
      </c>
      <c r="AF8" s="241">
        <v>2011</v>
      </c>
      <c r="AG8" s="241">
        <v>2015</v>
      </c>
      <c r="AH8" s="241" t="s">
        <v>59</v>
      </c>
    </row>
    <row r="9" spans="1:34" s="51" customFormat="1" ht="14.5" customHeight="1" thickBot="1">
      <c r="A9" s="59"/>
      <c r="B9" s="256"/>
      <c r="C9" s="256"/>
      <c r="D9" s="256"/>
      <c r="E9" s="474"/>
      <c r="F9" s="474"/>
      <c r="G9" s="474"/>
      <c r="H9" s="474"/>
      <c r="I9" s="474"/>
      <c r="J9" s="474"/>
      <c r="K9" s="474"/>
      <c r="L9" s="474"/>
      <c r="M9" s="474"/>
      <c r="N9" s="474" t="s">
        <v>5</v>
      </c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474"/>
      <c r="AA9" s="474"/>
      <c r="AB9" s="474"/>
      <c r="AC9" s="474"/>
      <c r="AD9" s="474"/>
      <c r="AE9" s="474"/>
      <c r="AF9" s="474"/>
      <c r="AG9" s="474"/>
      <c r="AH9" s="474"/>
    </row>
    <row r="10" spans="1:34" s="64" customFormat="1" ht="14.5" customHeight="1" thickBot="1">
      <c r="A10" s="102" t="s">
        <v>2</v>
      </c>
      <c r="B10" s="13">
        <f>SUM(B11:B20)</f>
        <v>14016</v>
      </c>
      <c r="C10" s="13">
        <f>SUM(C11:C20)</f>
        <v>16502</v>
      </c>
      <c r="D10" s="79">
        <f>C10-B10</f>
        <v>2486</v>
      </c>
      <c r="E10" s="13">
        <f>SUM(E11:E20)</f>
        <v>1835</v>
      </c>
      <c r="F10" s="13">
        <f>SUM(F11:F20)</f>
        <v>2571</v>
      </c>
      <c r="G10" s="79">
        <f>F10-E10</f>
        <v>736</v>
      </c>
      <c r="H10" s="13">
        <f>SUM(H11:H20)</f>
        <v>3007</v>
      </c>
      <c r="I10" s="13">
        <f>SUM(I11:I20)</f>
        <v>4342</v>
      </c>
      <c r="J10" s="79">
        <f>I10-H10</f>
        <v>1335</v>
      </c>
      <c r="K10" s="13">
        <f>SUM(K11:K20)</f>
        <v>5435</v>
      </c>
      <c r="L10" s="13">
        <f>SUM(L11:L20)</f>
        <v>6045</v>
      </c>
      <c r="M10" s="79">
        <f>L10-K10</f>
        <v>610</v>
      </c>
      <c r="N10" s="13">
        <f>SUM(N11:N20)</f>
        <v>1631</v>
      </c>
      <c r="O10" s="13">
        <f>SUM(O11:O20)</f>
        <v>1823</v>
      </c>
      <c r="P10" s="79">
        <f>O10-N10</f>
        <v>192</v>
      </c>
      <c r="Q10" s="13">
        <f>SUM(Q11:Q20)</f>
        <v>4135</v>
      </c>
      <c r="R10" s="13">
        <f>SUM(R11:R20)</f>
        <v>5352</v>
      </c>
      <c r="S10" s="79">
        <f>R10-Q10</f>
        <v>1217</v>
      </c>
      <c r="T10" s="13">
        <f>SUM(T11:T20)</f>
        <v>1520</v>
      </c>
      <c r="U10" s="13">
        <f>SUM(U11:U20)</f>
        <v>1686</v>
      </c>
      <c r="V10" s="79">
        <f>U10-T10</f>
        <v>166</v>
      </c>
      <c r="W10" s="13">
        <f>SUM(W11:W20)</f>
        <v>2615</v>
      </c>
      <c r="X10" s="13">
        <f>SUM(X11:X20)</f>
        <v>3666</v>
      </c>
      <c r="Y10" s="79">
        <f>X10-W10</f>
        <v>1051</v>
      </c>
      <c r="Z10" s="13">
        <f>SUM(Z11:Z20)</f>
        <v>195</v>
      </c>
      <c r="AA10" s="13">
        <f>SUM(AA11:AA20)</f>
        <v>128</v>
      </c>
      <c r="AB10" s="79">
        <f>AA10-Z10</f>
        <v>-67</v>
      </c>
      <c r="AC10" s="13">
        <f>SUM(AC11:AC20)</f>
        <v>1624</v>
      </c>
      <c r="AD10" s="13">
        <f>SUM(AD11:AD20)</f>
        <v>1704</v>
      </c>
      <c r="AE10" s="79">
        <f>AD10-AC10</f>
        <v>80</v>
      </c>
      <c r="AF10" s="13">
        <f>SUM(AF11:AF20)</f>
        <v>792</v>
      </c>
      <c r="AG10" s="13">
        <f>SUM(AG11:AG20)</f>
        <v>699</v>
      </c>
      <c r="AH10" s="79">
        <f>AG10-AF10</f>
        <v>-93</v>
      </c>
    </row>
    <row r="11" spans="1:34" s="64" customFormat="1" ht="14.5" customHeight="1" thickBot="1">
      <c r="A11" s="70" t="s">
        <v>143</v>
      </c>
      <c r="B11" s="11">
        <v>1505</v>
      </c>
      <c r="C11" s="11">
        <v>1843</v>
      </c>
      <c r="D11" s="80">
        <f t="shared" ref="D11:D20" si="0">C11-B11</f>
        <v>338</v>
      </c>
      <c r="E11" s="11">
        <v>504</v>
      </c>
      <c r="F11" s="11">
        <v>730</v>
      </c>
      <c r="G11" s="80">
        <f t="shared" ref="G11:G20" si="1">F11-E11</f>
        <v>226</v>
      </c>
      <c r="H11" s="11">
        <v>672</v>
      </c>
      <c r="I11" s="11">
        <v>995</v>
      </c>
      <c r="J11" s="80">
        <f t="shared" ref="J11:J20" si="2">I11-H11</f>
        <v>323</v>
      </c>
      <c r="K11" s="11">
        <v>661</v>
      </c>
      <c r="L11" s="11">
        <v>661</v>
      </c>
      <c r="M11" s="80">
        <f t="shared" ref="M11:M20" si="3">L11-K11</f>
        <v>0</v>
      </c>
      <c r="N11" s="11">
        <v>0</v>
      </c>
      <c r="O11" s="11">
        <v>0</v>
      </c>
      <c r="P11" s="80">
        <f t="shared" ref="P11:P20" si="4">O11-N11</f>
        <v>0</v>
      </c>
      <c r="Q11" s="11">
        <v>258</v>
      </c>
      <c r="R11" s="11">
        <v>359</v>
      </c>
      <c r="S11" s="80">
        <f t="shared" ref="S11:S20" si="5">R11-Q11</f>
        <v>101</v>
      </c>
      <c r="T11" s="11">
        <v>83</v>
      </c>
      <c r="U11" s="11">
        <v>106</v>
      </c>
      <c r="V11" s="80">
        <f t="shared" ref="V11:V20" si="6">U11-T11</f>
        <v>23</v>
      </c>
      <c r="W11" s="11">
        <v>175</v>
      </c>
      <c r="X11" s="11">
        <v>253</v>
      </c>
      <c r="Y11" s="80">
        <f t="shared" ref="Y11:Y20" si="7">X11-W11</f>
        <v>78</v>
      </c>
      <c r="Z11" s="11">
        <v>3</v>
      </c>
      <c r="AA11" s="11">
        <v>12</v>
      </c>
      <c r="AB11" s="80">
        <f t="shared" ref="AB11:AB20" si="8">AA11-Z11</f>
        <v>9</v>
      </c>
      <c r="AC11" s="11">
        <v>69</v>
      </c>
      <c r="AD11" s="11">
        <v>69</v>
      </c>
      <c r="AE11" s="80">
        <f t="shared" ref="AE11:AE20" si="9">AD11-AC11</f>
        <v>0</v>
      </c>
      <c r="AF11" s="11">
        <v>10</v>
      </c>
      <c r="AG11" s="11">
        <v>11</v>
      </c>
      <c r="AH11" s="80">
        <f t="shared" ref="AH11:AH20" si="10">AG11-AF11</f>
        <v>1</v>
      </c>
    </row>
    <row r="12" spans="1:34" s="64" customFormat="1" ht="14.5" customHeight="1" thickBot="1">
      <c r="A12" s="71" t="s">
        <v>82</v>
      </c>
      <c r="B12" s="12">
        <v>1019</v>
      </c>
      <c r="C12" s="12">
        <v>1545</v>
      </c>
      <c r="D12" s="79">
        <f t="shared" si="0"/>
        <v>526</v>
      </c>
      <c r="E12" s="12">
        <v>425</v>
      </c>
      <c r="F12" s="12">
        <v>674</v>
      </c>
      <c r="G12" s="79">
        <f t="shared" si="1"/>
        <v>249</v>
      </c>
      <c r="H12" s="12">
        <v>733</v>
      </c>
      <c r="I12" s="12">
        <v>1178</v>
      </c>
      <c r="J12" s="79">
        <f t="shared" si="2"/>
        <v>445</v>
      </c>
      <c r="K12" s="12">
        <v>156</v>
      </c>
      <c r="L12" s="12">
        <v>217</v>
      </c>
      <c r="M12" s="79">
        <f t="shared" si="3"/>
        <v>61</v>
      </c>
      <c r="N12" s="12">
        <v>0</v>
      </c>
      <c r="O12" s="12">
        <v>0</v>
      </c>
      <c r="P12" s="79">
        <f t="shared" si="4"/>
        <v>0</v>
      </c>
      <c r="Q12" s="12">
        <v>377</v>
      </c>
      <c r="R12" s="12">
        <v>601</v>
      </c>
      <c r="S12" s="79">
        <f t="shared" si="5"/>
        <v>224</v>
      </c>
      <c r="T12" s="12">
        <v>50</v>
      </c>
      <c r="U12" s="12">
        <v>65</v>
      </c>
      <c r="V12" s="79">
        <f t="shared" si="6"/>
        <v>15</v>
      </c>
      <c r="W12" s="12">
        <v>327</v>
      </c>
      <c r="X12" s="12">
        <v>536</v>
      </c>
      <c r="Y12" s="79">
        <f t="shared" si="7"/>
        <v>209</v>
      </c>
      <c r="Z12" s="12">
        <v>3</v>
      </c>
      <c r="AA12" s="12">
        <v>3</v>
      </c>
      <c r="AB12" s="79">
        <f t="shared" si="8"/>
        <v>0</v>
      </c>
      <c r="AC12" s="12">
        <v>49</v>
      </c>
      <c r="AD12" s="12">
        <v>41</v>
      </c>
      <c r="AE12" s="79">
        <f t="shared" si="9"/>
        <v>-8</v>
      </c>
      <c r="AF12" s="12">
        <v>9</v>
      </c>
      <c r="AG12" s="12">
        <v>9</v>
      </c>
      <c r="AH12" s="79">
        <f t="shared" si="10"/>
        <v>0</v>
      </c>
    </row>
    <row r="13" spans="1:34" s="64" customFormat="1" ht="14.5" customHeight="1" thickBot="1">
      <c r="A13" s="70" t="s">
        <v>83</v>
      </c>
      <c r="B13" s="10">
        <v>1081</v>
      </c>
      <c r="C13" s="10">
        <v>1572</v>
      </c>
      <c r="D13" s="80">
        <f t="shared" si="0"/>
        <v>491</v>
      </c>
      <c r="E13" s="10">
        <v>333</v>
      </c>
      <c r="F13" s="10">
        <v>482</v>
      </c>
      <c r="G13" s="80">
        <f t="shared" si="1"/>
        <v>149</v>
      </c>
      <c r="H13" s="10">
        <v>582</v>
      </c>
      <c r="I13" s="10">
        <v>884</v>
      </c>
      <c r="J13" s="80">
        <f t="shared" si="2"/>
        <v>302</v>
      </c>
      <c r="K13" s="10">
        <v>273</v>
      </c>
      <c r="L13" s="10">
        <v>376</v>
      </c>
      <c r="M13" s="80">
        <f t="shared" si="3"/>
        <v>103</v>
      </c>
      <c r="N13" s="10">
        <v>0</v>
      </c>
      <c r="O13" s="10">
        <v>0</v>
      </c>
      <c r="P13" s="80">
        <f t="shared" si="4"/>
        <v>0</v>
      </c>
      <c r="Q13" s="10">
        <v>387</v>
      </c>
      <c r="R13" s="10">
        <v>623</v>
      </c>
      <c r="S13" s="80">
        <f t="shared" si="5"/>
        <v>236</v>
      </c>
      <c r="T13" s="10">
        <v>82</v>
      </c>
      <c r="U13" s="10">
        <v>143</v>
      </c>
      <c r="V13" s="80">
        <f t="shared" si="6"/>
        <v>61</v>
      </c>
      <c r="W13" s="10">
        <v>305</v>
      </c>
      <c r="X13" s="10">
        <v>480</v>
      </c>
      <c r="Y13" s="80">
        <f t="shared" si="7"/>
        <v>175</v>
      </c>
      <c r="Z13" s="10">
        <v>8</v>
      </c>
      <c r="AA13" s="10">
        <v>7</v>
      </c>
      <c r="AB13" s="80">
        <f t="shared" si="8"/>
        <v>-1</v>
      </c>
      <c r="AC13" s="10">
        <v>64</v>
      </c>
      <c r="AD13" s="10">
        <v>65</v>
      </c>
      <c r="AE13" s="80">
        <f t="shared" si="9"/>
        <v>1</v>
      </c>
      <c r="AF13" s="10">
        <v>16</v>
      </c>
      <c r="AG13" s="10">
        <v>19</v>
      </c>
      <c r="AH13" s="80">
        <f t="shared" si="10"/>
        <v>3</v>
      </c>
    </row>
    <row r="14" spans="1:34" s="64" customFormat="1" ht="14.5" customHeight="1" thickBot="1">
      <c r="A14" s="71" t="s">
        <v>84</v>
      </c>
      <c r="B14" s="12">
        <v>2097</v>
      </c>
      <c r="C14" s="12">
        <v>2476</v>
      </c>
      <c r="D14" s="79">
        <f t="shared" si="0"/>
        <v>379</v>
      </c>
      <c r="E14" s="12">
        <v>261</v>
      </c>
      <c r="F14" s="12">
        <v>327</v>
      </c>
      <c r="G14" s="79">
        <f t="shared" si="1"/>
        <v>66</v>
      </c>
      <c r="H14" s="12">
        <v>497</v>
      </c>
      <c r="I14" s="12">
        <v>660</v>
      </c>
      <c r="J14" s="79">
        <f t="shared" si="2"/>
        <v>163</v>
      </c>
      <c r="K14" s="12">
        <v>923</v>
      </c>
      <c r="L14" s="12">
        <v>1031</v>
      </c>
      <c r="M14" s="79">
        <f t="shared" si="3"/>
        <v>108</v>
      </c>
      <c r="N14" s="12">
        <v>0</v>
      </c>
      <c r="O14" s="12">
        <v>0</v>
      </c>
      <c r="P14" s="79">
        <f t="shared" si="4"/>
        <v>0</v>
      </c>
      <c r="Q14" s="12">
        <v>743</v>
      </c>
      <c r="R14" s="12">
        <v>932</v>
      </c>
      <c r="S14" s="79">
        <f t="shared" si="5"/>
        <v>189</v>
      </c>
      <c r="T14" s="12">
        <v>246</v>
      </c>
      <c r="U14" s="12">
        <v>301</v>
      </c>
      <c r="V14" s="79">
        <f t="shared" si="6"/>
        <v>55</v>
      </c>
      <c r="W14" s="12">
        <v>497</v>
      </c>
      <c r="X14" s="12">
        <v>631</v>
      </c>
      <c r="Y14" s="79">
        <f t="shared" si="7"/>
        <v>134</v>
      </c>
      <c r="Z14" s="12">
        <v>15</v>
      </c>
      <c r="AA14" s="12">
        <v>12</v>
      </c>
      <c r="AB14" s="79">
        <f t="shared" si="8"/>
        <v>-3</v>
      </c>
      <c r="AC14" s="12">
        <v>127</v>
      </c>
      <c r="AD14" s="12">
        <v>144</v>
      </c>
      <c r="AE14" s="79">
        <f t="shared" si="9"/>
        <v>17</v>
      </c>
      <c r="AF14" s="12">
        <v>28</v>
      </c>
      <c r="AG14" s="12">
        <v>30</v>
      </c>
      <c r="AH14" s="79">
        <f t="shared" si="10"/>
        <v>2</v>
      </c>
    </row>
    <row r="15" spans="1:34" s="64" customFormat="1" ht="14.5" customHeight="1" thickBot="1">
      <c r="A15" s="70" t="s">
        <v>85</v>
      </c>
      <c r="B15" s="10">
        <v>1722</v>
      </c>
      <c r="C15" s="10">
        <v>2018</v>
      </c>
      <c r="D15" s="80">
        <f t="shared" si="0"/>
        <v>296</v>
      </c>
      <c r="E15" s="10">
        <v>120</v>
      </c>
      <c r="F15" s="10">
        <v>153</v>
      </c>
      <c r="G15" s="80">
        <f t="shared" si="1"/>
        <v>33</v>
      </c>
      <c r="H15" s="10">
        <v>209</v>
      </c>
      <c r="I15" s="10">
        <v>271</v>
      </c>
      <c r="J15" s="80">
        <f t="shared" si="2"/>
        <v>62</v>
      </c>
      <c r="K15" s="10">
        <v>821</v>
      </c>
      <c r="L15" s="10">
        <v>995</v>
      </c>
      <c r="M15" s="80">
        <f t="shared" si="3"/>
        <v>174</v>
      </c>
      <c r="N15" s="10">
        <v>317</v>
      </c>
      <c r="O15" s="10">
        <v>330</v>
      </c>
      <c r="P15" s="80">
        <f t="shared" si="4"/>
        <v>13</v>
      </c>
      <c r="Q15" s="10">
        <v>595</v>
      </c>
      <c r="R15" s="10">
        <v>685</v>
      </c>
      <c r="S15" s="80">
        <f t="shared" si="5"/>
        <v>90</v>
      </c>
      <c r="T15" s="10">
        <v>218</v>
      </c>
      <c r="U15" s="10">
        <v>225</v>
      </c>
      <c r="V15" s="80">
        <f t="shared" si="6"/>
        <v>7</v>
      </c>
      <c r="W15" s="10">
        <v>377</v>
      </c>
      <c r="X15" s="10">
        <v>460</v>
      </c>
      <c r="Y15" s="80">
        <f t="shared" si="7"/>
        <v>83</v>
      </c>
      <c r="Z15" s="10">
        <v>25</v>
      </c>
      <c r="AA15" s="10">
        <v>15</v>
      </c>
      <c r="AB15" s="80">
        <f t="shared" si="8"/>
        <v>-10</v>
      </c>
      <c r="AC15" s="10">
        <v>140</v>
      </c>
      <c r="AD15" s="10">
        <v>151</v>
      </c>
      <c r="AE15" s="80">
        <f t="shared" si="9"/>
        <v>11</v>
      </c>
      <c r="AF15" s="10">
        <v>21</v>
      </c>
      <c r="AG15" s="10">
        <v>19</v>
      </c>
      <c r="AH15" s="80">
        <f t="shared" si="10"/>
        <v>-2</v>
      </c>
    </row>
    <row r="16" spans="1:34" s="64" customFormat="1" ht="14.5" customHeight="1" thickBot="1">
      <c r="A16" s="71" t="s">
        <v>86</v>
      </c>
      <c r="B16" s="12">
        <v>1582</v>
      </c>
      <c r="C16" s="12">
        <v>1742</v>
      </c>
      <c r="D16" s="79">
        <f t="shared" si="0"/>
        <v>160</v>
      </c>
      <c r="E16" s="12">
        <v>103</v>
      </c>
      <c r="F16" s="12">
        <v>100</v>
      </c>
      <c r="G16" s="79">
        <f t="shared" si="1"/>
        <v>-3</v>
      </c>
      <c r="H16" s="12">
        <v>168</v>
      </c>
      <c r="I16" s="12">
        <v>163</v>
      </c>
      <c r="J16" s="79">
        <f t="shared" si="2"/>
        <v>-5</v>
      </c>
      <c r="K16" s="12">
        <v>769</v>
      </c>
      <c r="L16" s="12">
        <v>850</v>
      </c>
      <c r="M16" s="79">
        <f t="shared" si="3"/>
        <v>81</v>
      </c>
      <c r="N16" s="12">
        <v>308</v>
      </c>
      <c r="O16" s="12">
        <v>325</v>
      </c>
      <c r="P16" s="79">
        <f t="shared" si="4"/>
        <v>17</v>
      </c>
      <c r="Q16" s="12">
        <v>494</v>
      </c>
      <c r="R16" s="12">
        <v>525</v>
      </c>
      <c r="S16" s="79">
        <f t="shared" si="5"/>
        <v>31</v>
      </c>
      <c r="T16" s="12">
        <v>193</v>
      </c>
      <c r="U16" s="12">
        <v>207</v>
      </c>
      <c r="V16" s="79">
        <f t="shared" si="6"/>
        <v>14</v>
      </c>
      <c r="W16" s="12">
        <v>301</v>
      </c>
      <c r="X16" s="12">
        <v>318</v>
      </c>
      <c r="Y16" s="79">
        <f t="shared" si="7"/>
        <v>17</v>
      </c>
      <c r="Z16" s="12">
        <v>20</v>
      </c>
      <c r="AA16" s="12">
        <v>8</v>
      </c>
      <c r="AB16" s="79">
        <f t="shared" si="8"/>
        <v>-12</v>
      </c>
      <c r="AC16" s="12">
        <v>179</v>
      </c>
      <c r="AD16" s="12">
        <v>228</v>
      </c>
      <c r="AE16" s="79">
        <f t="shared" si="9"/>
        <v>49</v>
      </c>
      <c r="AF16" s="12">
        <v>17</v>
      </c>
      <c r="AG16" s="12">
        <v>30</v>
      </c>
      <c r="AH16" s="79">
        <f t="shared" si="10"/>
        <v>13</v>
      </c>
    </row>
    <row r="17" spans="1:34" s="64" customFormat="1" ht="14.5" customHeight="1" thickBot="1">
      <c r="A17" s="70" t="s">
        <v>87</v>
      </c>
      <c r="B17" s="10">
        <v>1769</v>
      </c>
      <c r="C17" s="10">
        <v>1960</v>
      </c>
      <c r="D17" s="80">
        <f t="shared" si="0"/>
        <v>191</v>
      </c>
      <c r="E17" s="10">
        <v>45</v>
      </c>
      <c r="F17" s="10">
        <v>53</v>
      </c>
      <c r="G17" s="80">
        <f t="shared" si="1"/>
        <v>8</v>
      </c>
      <c r="H17" s="10">
        <v>76</v>
      </c>
      <c r="I17" s="10">
        <v>89</v>
      </c>
      <c r="J17" s="80">
        <f t="shared" si="2"/>
        <v>13</v>
      </c>
      <c r="K17" s="10">
        <v>652</v>
      </c>
      <c r="L17" s="10">
        <v>786</v>
      </c>
      <c r="M17" s="80">
        <f t="shared" si="3"/>
        <v>134</v>
      </c>
      <c r="N17" s="10">
        <v>538</v>
      </c>
      <c r="O17" s="10">
        <v>574</v>
      </c>
      <c r="P17" s="80">
        <f t="shared" si="4"/>
        <v>36</v>
      </c>
      <c r="Q17" s="10">
        <v>676</v>
      </c>
      <c r="R17" s="10">
        <v>736</v>
      </c>
      <c r="S17" s="80">
        <f t="shared" si="5"/>
        <v>60</v>
      </c>
      <c r="T17" s="10">
        <v>305</v>
      </c>
      <c r="U17" s="10">
        <v>269</v>
      </c>
      <c r="V17" s="80">
        <f t="shared" si="6"/>
        <v>-36</v>
      </c>
      <c r="W17" s="10">
        <v>371</v>
      </c>
      <c r="X17" s="10">
        <v>467</v>
      </c>
      <c r="Y17" s="80">
        <f t="shared" si="7"/>
        <v>96</v>
      </c>
      <c r="Z17" s="10">
        <v>52</v>
      </c>
      <c r="AA17" s="10">
        <v>29</v>
      </c>
      <c r="AB17" s="80">
        <f t="shared" si="8"/>
        <v>-23</v>
      </c>
      <c r="AC17" s="10">
        <v>317</v>
      </c>
      <c r="AD17" s="10">
        <v>313</v>
      </c>
      <c r="AE17" s="80">
        <f t="shared" si="9"/>
        <v>-4</v>
      </c>
      <c r="AF17" s="10">
        <v>27</v>
      </c>
      <c r="AG17" s="10">
        <v>42</v>
      </c>
      <c r="AH17" s="80">
        <f t="shared" si="10"/>
        <v>15</v>
      </c>
    </row>
    <row r="18" spans="1:34" s="64" customFormat="1" ht="14.5" customHeight="1" thickBot="1">
      <c r="A18" s="71" t="s">
        <v>88</v>
      </c>
      <c r="B18" s="12">
        <v>1060</v>
      </c>
      <c r="C18" s="12">
        <v>1166</v>
      </c>
      <c r="D18" s="79">
        <f t="shared" si="0"/>
        <v>106</v>
      </c>
      <c r="E18" s="12">
        <v>22</v>
      </c>
      <c r="F18" s="12">
        <v>18</v>
      </c>
      <c r="G18" s="79">
        <f t="shared" si="1"/>
        <v>-4</v>
      </c>
      <c r="H18" s="12">
        <v>31</v>
      </c>
      <c r="I18" s="12">
        <v>34</v>
      </c>
      <c r="J18" s="79">
        <f t="shared" si="2"/>
        <v>3</v>
      </c>
      <c r="K18" s="12">
        <v>464</v>
      </c>
      <c r="L18" s="12">
        <v>464</v>
      </c>
      <c r="M18" s="79">
        <f t="shared" si="3"/>
        <v>0</v>
      </c>
      <c r="N18" s="12">
        <v>228</v>
      </c>
      <c r="O18" s="12">
        <v>316</v>
      </c>
      <c r="P18" s="79">
        <f t="shared" si="4"/>
        <v>88</v>
      </c>
      <c r="Q18" s="12">
        <v>276</v>
      </c>
      <c r="R18" s="12">
        <v>394</v>
      </c>
      <c r="S18" s="79">
        <f t="shared" si="5"/>
        <v>118</v>
      </c>
      <c r="T18" s="12">
        <v>152</v>
      </c>
      <c r="U18" s="12">
        <v>186</v>
      </c>
      <c r="V18" s="79">
        <f t="shared" si="6"/>
        <v>34</v>
      </c>
      <c r="W18" s="12">
        <v>124</v>
      </c>
      <c r="X18" s="12">
        <v>208</v>
      </c>
      <c r="Y18" s="79">
        <f t="shared" si="7"/>
        <v>84</v>
      </c>
      <c r="Z18" s="12">
        <v>26</v>
      </c>
      <c r="AA18" s="12">
        <v>20</v>
      </c>
      <c r="AB18" s="79">
        <f t="shared" si="8"/>
        <v>-6</v>
      </c>
      <c r="AC18" s="12">
        <v>254</v>
      </c>
      <c r="AD18" s="12">
        <v>241</v>
      </c>
      <c r="AE18" s="79">
        <f t="shared" si="9"/>
        <v>-13</v>
      </c>
      <c r="AF18" s="12">
        <v>18</v>
      </c>
      <c r="AG18" s="12">
        <v>29</v>
      </c>
      <c r="AH18" s="79">
        <f t="shared" si="10"/>
        <v>11</v>
      </c>
    </row>
    <row r="19" spans="1:34" s="64" customFormat="1" ht="14.5" customHeight="1" thickBot="1">
      <c r="A19" s="70" t="s">
        <v>89</v>
      </c>
      <c r="B19" s="10">
        <v>890</v>
      </c>
      <c r="C19" s="10">
        <v>870</v>
      </c>
      <c r="D19" s="80">
        <f t="shared" si="0"/>
        <v>-20</v>
      </c>
      <c r="E19" s="10">
        <v>7</v>
      </c>
      <c r="F19" s="10">
        <v>9</v>
      </c>
      <c r="G19" s="80">
        <f t="shared" si="1"/>
        <v>2</v>
      </c>
      <c r="H19" s="10">
        <v>12</v>
      </c>
      <c r="I19" s="10">
        <v>30</v>
      </c>
      <c r="J19" s="80">
        <f t="shared" si="2"/>
        <v>18</v>
      </c>
      <c r="K19" s="10">
        <v>490</v>
      </c>
      <c r="L19" s="10">
        <v>446</v>
      </c>
      <c r="M19" s="80">
        <f t="shared" si="3"/>
        <v>-44</v>
      </c>
      <c r="N19" s="10">
        <v>156</v>
      </c>
      <c r="O19" s="10">
        <v>157</v>
      </c>
      <c r="P19" s="80">
        <f t="shared" si="4"/>
        <v>1</v>
      </c>
      <c r="Q19" s="10">
        <v>190</v>
      </c>
      <c r="R19" s="10">
        <v>217</v>
      </c>
      <c r="S19" s="80">
        <f t="shared" si="5"/>
        <v>27</v>
      </c>
      <c r="T19" s="10">
        <v>133</v>
      </c>
      <c r="U19" s="10">
        <v>109</v>
      </c>
      <c r="V19" s="80">
        <f t="shared" si="6"/>
        <v>-24</v>
      </c>
      <c r="W19" s="10">
        <v>57</v>
      </c>
      <c r="X19" s="10">
        <v>108</v>
      </c>
      <c r="Y19" s="80">
        <f t="shared" si="7"/>
        <v>51</v>
      </c>
      <c r="Z19" s="10">
        <v>13</v>
      </c>
      <c r="AA19" s="10">
        <v>7</v>
      </c>
      <c r="AB19" s="80">
        <f t="shared" si="8"/>
        <v>-6</v>
      </c>
      <c r="AC19" s="10">
        <v>157</v>
      </c>
      <c r="AD19" s="10">
        <v>168</v>
      </c>
      <c r="AE19" s="80">
        <f t="shared" si="9"/>
        <v>11</v>
      </c>
      <c r="AF19" s="10">
        <v>33</v>
      </c>
      <c r="AG19" s="10">
        <v>23</v>
      </c>
      <c r="AH19" s="80">
        <f t="shared" si="10"/>
        <v>-10</v>
      </c>
    </row>
    <row r="20" spans="1:34" s="64" customFormat="1" ht="14.5" customHeight="1" thickBot="1">
      <c r="A20" s="71" t="s">
        <v>63</v>
      </c>
      <c r="B20" s="12">
        <v>1291</v>
      </c>
      <c r="C20" s="12">
        <v>1310</v>
      </c>
      <c r="D20" s="79">
        <f t="shared" si="0"/>
        <v>19</v>
      </c>
      <c r="E20" s="12">
        <v>15</v>
      </c>
      <c r="F20" s="12">
        <v>25</v>
      </c>
      <c r="G20" s="79">
        <f t="shared" si="1"/>
        <v>10</v>
      </c>
      <c r="H20" s="12">
        <v>27</v>
      </c>
      <c r="I20" s="12">
        <v>38</v>
      </c>
      <c r="J20" s="79">
        <f t="shared" si="2"/>
        <v>11</v>
      </c>
      <c r="K20" s="12">
        <v>226</v>
      </c>
      <c r="L20" s="12">
        <v>219</v>
      </c>
      <c r="M20" s="79">
        <f t="shared" si="3"/>
        <v>-7</v>
      </c>
      <c r="N20" s="12">
        <v>84</v>
      </c>
      <c r="O20" s="12">
        <v>121</v>
      </c>
      <c r="P20" s="79">
        <f t="shared" si="4"/>
        <v>37</v>
      </c>
      <c r="Q20" s="12">
        <v>139</v>
      </c>
      <c r="R20" s="12">
        <v>280</v>
      </c>
      <c r="S20" s="79">
        <f t="shared" si="5"/>
        <v>141</v>
      </c>
      <c r="T20" s="12">
        <v>58</v>
      </c>
      <c r="U20" s="12">
        <v>75</v>
      </c>
      <c r="V20" s="79">
        <f t="shared" si="6"/>
        <v>17</v>
      </c>
      <c r="W20" s="12">
        <v>81</v>
      </c>
      <c r="X20" s="12">
        <v>205</v>
      </c>
      <c r="Y20" s="79">
        <f t="shared" si="7"/>
        <v>124</v>
      </c>
      <c r="Z20" s="12">
        <v>30</v>
      </c>
      <c r="AA20" s="12">
        <v>15</v>
      </c>
      <c r="AB20" s="79">
        <f t="shared" si="8"/>
        <v>-15</v>
      </c>
      <c r="AC20" s="12">
        <v>268</v>
      </c>
      <c r="AD20" s="12">
        <v>284</v>
      </c>
      <c r="AE20" s="79">
        <f t="shared" si="9"/>
        <v>16</v>
      </c>
      <c r="AF20" s="12">
        <v>613</v>
      </c>
      <c r="AG20" s="12">
        <v>487</v>
      </c>
      <c r="AH20" s="79">
        <f t="shared" si="10"/>
        <v>-126</v>
      </c>
    </row>
    <row r="21" spans="1:34" s="51" customFormat="1" ht="14.5" customHeight="1" thickBot="1">
      <c r="A21" s="59"/>
      <c r="B21" s="474" t="s">
        <v>313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 t="s">
        <v>313</v>
      </c>
      <c r="O21" s="474"/>
      <c r="P21" s="474"/>
      <c r="Q21" s="474"/>
      <c r="R21" s="474"/>
      <c r="S21" s="474"/>
      <c r="T21" s="474"/>
      <c r="U21" s="474"/>
      <c r="V21" s="474"/>
      <c r="W21" s="474" t="s">
        <v>313</v>
      </c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</row>
    <row r="22" spans="1:34" s="64" customFormat="1" ht="14.5" customHeight="1" thickBot="1">
      <c r="A22" s="249" t="s">
        <v>2</v>
      </c>
      <c r="B22" s="13">
        <f>B10*100/B$10</f>
        <v>100</v>
      </c>
      <c r="C22" s="13">
        <f>C10*100/C$10</f>
        <v>100</v>
      </c>
      <c r="D22" s="257" t="s">
        <v>247</v>
      </c>
      <c r="E22" s="13">
        <f>SUM(E23:E32)</f>
        <v>100.00000000000001</v>
      </c>
      <c r="F22" s="13">
        <f>SUM(F23:F32)</f>
        <v>99.999999999999986</v>
      </c>
      <c r="G22" s="257" t="s">
        <v>247</v>
      </c>
      <c r="H22" s="13">
        <f>SUM(H23:H32)</f>
        <v>99.999999999999986</v>
      </c>
      <c r="I22" s="13">
        <f>SUM(I23:I32)</f>
        <v>99.999999999999986</v>
      </c>
      <c r="J22" s="257" t="s">
        <v>247</v>
      </c>
      <c r="K22" s="13">
        <f>SUM(K23:K32)</f>
        <v>100</v>
      </c>
      <c r="L22" s="13">
        <f>SUM(L23:L32)</f>
        <v>100</v>
      </c>
      <c r="M22" s="257" t="s">
        <v>247</v>
      </c>
      <c r="N22" s="13">
        <f>SUM(N23:N32)</f>
        <v>100.00000000000001</v>
      </c>
      <c r="O22" s="13">
        <f>SUM(O23:O32)</f>
        <v>100</v>
      </c>
      <c r="P22" s="257" t="s">
        <v>247</v>
      </c>
      <c r="Q22" s="13">
        <f>SUM(Q23:Q32)</f>
        <v>100</v>
      </c>
      <c r="R22" s="13">
        <f>SUM(R23:R32)</f>
        <v>100</v>
      </c>
      <c r="S22" s="257" t="s">
        <v>247</v>
      </c>
      <c r="T22" s="13">
        <f>SUM(T23:T32)</f>
        <v>100</v>
      </c>
      <c r="U22" s="13">
        <f>SUM(U23:U32)</f>
        <v>100</v>
      </c>
      <c r="V22" s="257" t="s">
        <v>247</v>
      </c>
      <c r="W22" s="13">
        <f>SUM(W23:W32)</f>
        <v>99.999999999999986</v>
      </c>
      <c r="X22" s="13">
        <f>SUM(X23:X32)</f>
        <v>100</v>
      </c>
      <c r="Y22" s="257" t="s">
        <v>247</v>
      </c>
      <c r="Z22" s="13">
        <f>SUM(Z23:Z32)</f>
        <v>100</v>
      </c>
      <c r="AA22" s="13">
        <f>SUM(AA23:AA32)</f>
        <v>100</v>
      </c>
      <c r="AB22" s="257" t="s">
        <v>247</v>
      </c>
      <c r="AC22" s="13">
        <f>SUM(AC23:AC32)</f>
        <v>100</v>
      </c>
      <c r="AD22" s="13">
        <f>SUM(AD23:AD32)</f>
        <v>100.00000000000001</v>
      </c>
      <c r="AE22" s="257" t="s">
        <v>247</v>
      </c>
      <c r="AF22" s="13">
        <f>SUM(AF23:AF32)</f>
        <v>100</v>
      </c>
      <c r="AG22" s="13">
        <f>SUM(AG23:AG32)</f>
        <v>100</v>
      </c>
      <c r="AH22" s="257" t="s">
        <v>247</v>
      </c>
    </row>
    <row r="23" spans="1:34" s="64" customFormat="1" ht="14.5" customHeight="1" thickBot="1">
      <c r="A23" s="70" t="s">
        <v>143</v>
      </c>
      <c r="B23" s="129">
        <f>B11*100/B$10</f>
        <v>10.737728310502282</v>
      </c>
      <c r="C23" s="129">
        <f t="shared" ref="B23:C32" si="11">C11*100/C$10</f>
        <v>11.168343231123501</v>
      </c>
      <c r="D23" s="251">
        <f t="shared" ref="D23:D32" si="12">C23-B23</f>
        <v>0.43061492062121864</v>
      </c>
      <c r="E23" s="129">
        <f>E11*100/E$10</f>
        <v>27.465940054495913</v>
      </c>
      <c r="F23" s="129">
        <f t="shared" ref="E23:F32" si="13">F11*100/F$10</f>
        <v>28.39362115908207</v>
      </c>
      <c r="G23" s="251">
        <f t="shared" ref="G23:G32" si="14">F23-E23</f>
        <v>0.92768110458615638</v>
      </c>
      <c r="H23" s="129">
        <f t="shared" ref="H23:I32" si="15">H11*100/H$10</f>
        <v>22.347855004988361</v>
      </c>
      <c r="I23" s="129">
        <f t="shared" si="15"/>
        <v>22.915707047443576</v>
      </c>
      <c r="J23" s="251">
        <f t="shared" ref="J23:J32" si="16">I23-H23</f>
        <v>0.5678520424552147</v>
      </c>
      <c r="K23" s="129">
        <f t="shared" ref="K23:L32" si="17">K11*100/K$10</f>
        <v>12.161913523459061</v>
      </c>
      <c r="L23" s="129">
        <f t="shared" si="17"/>
        <v>10.934656741108354</v>
      </c>
      <c r="M23" s="251">
        <f t="shared" ref="M23:M32" si="18">L23-K23</f>
        <v>-1.2272567823507075</v>
      </c>
      <c r="N23" s="129">
        <f t="shared" ref="N23:O32" si="19">N11*100/N$10</f>
        <v>0</v>
      </c>
      <c r="O23" s="129">
        <f t="shared" si="19"/>
        <v>0</v>
      </c>
      <c r="P23" s="251">
        <f t="shared" ref="P23:P32" si="20">O23-N23</f>
        <v>0</v>
      </c>
      <c r="Q23" s="129">
        <f t="shared" ref="Q23:R32" si="21">Q11*100/Q$10</f>
        <v>6.2394195888754531</v>
      </c>
      <c r="R23" s="129">
        <f t="shared" si="21"/>
        <v>6.7077727952167416</v>
      </c>
      <c r="S23" s="251">
        <f t="shared" ref="S23:S32" si="22">R23-Q23</f>
        <v>0.46835320634128852</v>
      </c>
      <c r="T23" s="129">
        <f t="shared" ref="T23:U32" si="23">T11*100/T$10</f>
        <v>5.4605263157894735</v>
      </c>
      <c r="U23" s="129">
        <f t="shared" si="23"/>
        <v>6.2870699881376035</v>
      </c>
      <c r="V23" s="251">
        <f t="shared" ref="V23:V32" si="24">U23-T23</f>
        <v>0.82654367234813009</v>
      </c>
      <c r="W23" s="129">
        <f t="shared" ref="W23:X32" si="25">W11*100/W$10</f>
        <v>6.6921606118546846</v>
      </c>
      <c r="X23" s="129">
        <f t="shared" si="25"/>
        <v>6.9012547735951992</v>
      </c>
      <c r="Y23" s="251">
        <f t="shared" ref="Y23:Y32" si="26">X23-W23</f>
        <v>0.20909416174051465</v>
      </c>
      <c r="Z23" s="129">
        <f t="shared" ref="Z23:AA32" si="27">Z11*100/Z$10</f>
        <v>1.5384615384615385</v>
      </c>
      <c r="AA23" s="129">
        <f t="shared" si="27"/>
        <v>9.375</v>
      </c>
      <c r="AB23" s="251">
        <f t="shared" ref="AB23:AB32" si="28">AA23-Z23</f>
        <v>7.8365384615384617</v>
      </c>
      <c r="AC23" s="129">
        <f t="shared" ref="AC23:AD32" si="29">AC11*100/AC$10</f>
        <v>4.2487684729064039</v>
      </c>
      <c r="AD23" s="129">
        <f t="shared" si="29"/>
        <v>4.049295774647887</v>
      </c>
      <c r="AE23" s="251">
        <f t="shared" ref="AE23:AE32" si="30">AD23-AC23</f>
        <v>-0.19947269825851688</v>
      </c>
      <c r="AF23" s="129">
        <f t="shared" ref="AF23:AG32" si="31">AF11*100/AF$10</f>
        <v>1.2626262626262625</v>
      </c>
      <c r="AG23" s="129">
        <f t="shared" si="31"/>
        <v>1.5736766809728182</v>
      </c>
      <c r="AH23" s="251">
        <f t="shared" ref="AH23:AH32" si="32">AG23-AF23</f>
        <v>0.31105041834655567</v>
      </c>
    </row>
    <row r="24" spans="1:34" s="64" customFormat="1" ht="14.5" customHeight="1" thickBot="1">
      <c r="A24" s="71" t="s">
        <v>82</v>
      </c>
      <c r="B24" s="130">
        <f t="shared" si="11"/>
        <v>7.2702625570776256</v>
      </c>
      <c r="C24" s="130">
        <f t="shared" si="11"/>
        <v>9.3625015149678834</v>
      </c>
      <c r="D24" s="252">
        <f t="shared" si="12"/>
        <v>2.0922389578902578</v>
      </c>
      <c r="E24" s="130">
        <f t="shared" si="13"/>
        <v>23.160762942779293</v>
      </c>
      <c r="F24" s="130">
        <f t="shared" si="13"/>
        <v>26.215480357837418</v>
      </c>
      <c r="G24" s="252">
        <f t="shared" si="14"/>
        <v>3.0547174150581249</v>
      </c>
      <c r="H24" s="130">
        <f t="shared" si="15"/>
        <v>24.376454938476886</v>
      </c>
      <c r="I24" s="130">
        <f t="shared" si="15"/>
        <v>27.130354675264854</v>
      </c>
      <c r="J24" s="252">
        <f t="shared" si="16"/>
        <v>2.7538997367879681</v>
      </c>
      <c r="K24" s="130">
        <f t="shared" si="17"/>
        <v>2.8702851885924563</v>
      </c>
      <c r="L24" s="130">
        <f t="shared" si="17"/>
        <v>3.5897435897435899</v>
      </c>
      <c r="M24" s="252">
        <f t="shared" si="18"/>
        <v>0.71945840115113358</v>
      </c>
      <c r="N24" s="130">
        <f t="shared" si="19"/>
        <v>0</v>
      </c>
      <c r="O24" s="130">
        <f t="shared" si="19"/>
        <v>0</v>
      </c>
      <c r="P24" s="252">
        <f t="shared" si="20"/>
        <v>0</v>
      </c>
      <c r="Q24" s="130">
        <f t="shared" si="21"/>
        <v>9.1172914147521169</v>
      </c>
      <c r="R24" s="130">
        <f t="shared" si="21"/>
        <v>11.229446935724962</v>
      </c>
      <c r="S24" s="252">
        <f t="shared" si="22"/>
        <v>2.1121555209728449</v>
      </c>
      <c r="T24" s="130">
        <f t="shared" si="23"/>
        <v>3.2894736842105261</v>
      </c>
      <c r="U24" s="130">
        <f t="shared" si="23"/>
        <v>3.8552787663107946</v>
      </c>
      <c r="V24" s="252">
        <f t="shared" si="24"/>
        <v>0.56580508210026847</v>
      </c>
      <c r="W24" s="130">
        <f t="shared" si="25"/>
        <v>12.504780114722754</v>
      </c>
      <c r="X24" s="130">
        <f t="shared" si="25"/>
        <v>14.620840152755047</v>
      </c>
      <c r="Y24" s="252">
        <f t="shared" si="26"/>
        <v>2.1160600380322929</v>
      </c>
      <c r="Z24" s="130">
        <f t="shared" si="27"/>
        <v>1.5384615384615385</v>
      </c>
      <c r="AA24" s="130">
        <f t="shared" si="27"/>
        <v>2.34375</v>
      </c>
      <c r="AB24" s="252">
        <f t="shared" si="28"/>
        <v>0.80528846153846145</v>
      </c>
      <c r="AC24" s="130">
        <f t="shared" si="29"/>
        <v>3.0172413793103448</v>
      </c>
      <c r="AD24" s="130">
        <f t="shared" si="29"/>
        <v>2.4061032863849765</v>
      </c>
      <c r="AE24" s="252">
        <f t="shared" si="30"/>
        <v>-0.61113809292536825</v>
      </c>
      <c r="AF24" s="130">
        <f t="shared" si="31"/>
        <v>1.1363636363636365</v>
      </c>
      <c r="AG24" s="130">
        <f t="shared" si="31"/>
        <v>1.2875536480686696</v>
      </c>
      <c r="AH24" s="252">
        <f t="shared" si="32"/>
        <v>0.1511900117050331</v>
      </c>
    </row>
    <row r="25" spans="1:34" s="64" customFormat="1" ht="14.5" customHeight="1" thickBot="1">
      <c r="A25" s="70" t="s">
        <v>83</v>
      </c>
      <c r="B25" s="131">
        <f t="shared" si="11"/>
        <v>7.7126141552511411</v>
      </c>
      <c r="C25" s="131">
        <f t="shared" si="11"/>
        <v>9.5261180462974178</v>
      </c>
      <c r="D25" s="251">
        <f t="shared" si="12"/>
        <v>1.8135038910462766</v>
      </c>
      <c r="E25" s="131">
        <f t="shared" si="13"/>
        <v>18.147138964577657</v>
      </c>
      <c r="F25" s="131">
        <f t="shared" si="13"/>
        <v>18.747569039284325</v>
      </c>
      <c r="G25" s="251">
        <f t="shared" si="14"/>
        <v>0.60043007470666865</v>
      </c>
      <c r="H25" s="131">
        <f t="shared" si="15"/>
        <v>19.35483870967742</v>
      </c>
      <c r="I25" s="131">
        <f t="shared" si="15"/>
        <v>20.359281437125748</v>
      </c>
      <c r="J25" s="251">
        <f t="shared" si="16"/>
        <v>1.0044427274483283</v>
      </c>
      <c r="K25" s="131">
        <f t="shared" si="17"/>
        <v>5.022999080036799</v>
      </c>
      <c r="L25" s="131">
        <f t="shared" si="17"/>
        <v>6.2200165425971878</v>
      </c>
      <c r="M25" s="251">
        <f t="shared" si="18"/>
        <v>1.1970174625603889</v>
      </c>
      <c r="N25" s="131">
        <f t="shared" si="19"/>
        <v>0</v>
      </c>
      <c r="O25" s="131">
        <f t="shared" si="19"/>
        <v>0</v>
      </c>
      <c r="P25" s="251">
        <f t="shared" si="20"/>
        <v>0</v>
      </c>
      <c r="Q25" s="131">
        <f t="shared" si="21"/>
        <v>9.3591293833131797</v>
      </c>
      <c r="R25" s="131">
        <f t="shared" si="21"/>
        <v>11.64050822122571</v>
      </c>
      <c r="S25" s="251">
        <f t="shared" si="22"/>
        <v>2.2813788379125306</v>
      </c>
      <c r="T25" s="131">
        <f t="shared" si="23"/>
        <v>5.3947368421052628</v>
      </c>
      <c r="U25" s="131">
        <f t="shared" si="23"/>
        <v>8.4816132858837481</v>
      </c>
      <c r="V25" s="251">
        <f t="shared" si="24"/>
        <v>3.0868764437784852</v>
      </c>
      <c r="W25" s="131">
        <f t="shared" si="25"/>
        <v>11.663479923518164</v>
      </c>
      <c r="X25" s="131">
        <f t="shared" si="25"/>
        <v>13.09328968903437</v>
      </c>
      <c r="Y25" s="251">
        <f t="shared" si="26"/>
        <v>1.4298097655162056</v>
      </c>
      <c r="Z25" s="131">
        <f t="shared" si="27"/>
        <v>4.1025641025641022</v>
      </c>
      <c r="AA25" s="131">
        <f t="shared" si="27"/>
        <v>5.46875</v>
      </c>
      <c r="AB25" s="251">
        <f t="shared" si="28"/>
        <v>1.3661858974358978</v>
      </c>
      <c r="AC25" s="131">
        <f t="shared" si="29"/>
        <v>3.9408866995073892</v>
      </c>
      <c r="AD25" s="131">
        <f t="shared" si="29"/>
        <v>3.8145539906103285</v>
      </c>
      <c r="AE25" s="251">
        <f t="shared" si="30"/>
        <v>-0.12633270889706072</v>
      </c>
      <c r="AF25" s="131">
        <f t="shared" si="31"/>
        <v>2.0202020202020203</v>
      </c>
      <c r="AG25" s="131">
        <f t="shared" si="31"/>
        <v>2.7181688125894135</v>
      </c>
      <c r="AH25" s="251">
        <f t="shared" si="32"/>
        <v>0.69796679238739312</v>
      </c>
    </row>
    <row r="26" spans="1:34" s="64" customFormat="1" ht="14.5" customHeight="1" thickBot="1">
      <c r="A26" s="71" t="s">
        <v>84</v>
      </c>
      <c r="B26" s="130">
        <f t="shared" si="11"/>
        <v>14.961472602739725</v>
      </c>
      <c r="C26" s="130">
        <f t="shared" si="11"/>
        <v>15.004241910071507</v>
      </c>
      <c r="D26" s="252">
        <f t="shared" si="12"/>
        <v>4.2769307331781192E-2</v>
      </c>
      <c r="E26" s="130">
        <f t="shared" si="13"/>
        <v>14.223433242506813</v>
      </c>
      <c r="F26" s="130">
        <f t="shared" si="13"/>
        <v>12.718786464410735</v>
      </c>
      <c r="G26" s="252">
        <f t="shared" si="14"/>
        <v>-1.5046467780960775</v>
      </c>
      <c r="H26" s="130">
        <f t="shared" si="15"/>
        <v>16.528101097439308</v>
      </c>
      <c r="I26" s="130">
        <f t="shared" si="15"/>
        <v>15.200368493781667</v>
      </c>
      <c r="J26" s="252">
        <f t="shared" si="16"/>
        <v>-1.3277326036576405</v>
      </c>
      <c r="K26" s="130">
        <f t="shared" si="17"/>
        <v>16.982520699172031</v>
      </c>
      <c r="L26" s="130">
        <f t="shared" si="17"/>
        <v>17.055417700578992</v>
      </c>
      <c r="M26" s="252">
        <f t="shared" si="18"/>
        <v>7.2897001406960982E-2</v>
      </c>
      <c r="N26" s="130">
        <f t="shared" si="19"/>
        <v>0</v>
      </c>
      <c r="O26" s="130">
        <f t="shared" si="19"/>
        <v>0</v>
      </c>
      <c r="P26" s="252">
        <f t="shared" si="20"/>
        <v>0</v>
      </c>
      <c r="Q26" s="130">
        <f t="shared" si="21"/>
        <v>17.968561064087062</v>
      </c>
      <c r="R26" s="130">
        <f t="shared" si="21"/>
        <v>17.414050822122572</v>
      </c>
      <c r="S26" s="252">
        <f t="shared" si="22"/>
        <v>-0.55451024196448984</v>
      </c>
      <c r="T26" s="130">
        <f t="shared" si="23"/>
        <v>16.184210526315791</v>
      </c>
      <c r="U26" s="130">
        <f t="shared" si="23"/>
        <v>17.852906287069988</v>
      </c>
      <c r="V26" s="252">
        <f t="shared" si="24"/>
        <v>1.668695760754197</v>
      </c>
      <c r="W26" s="130">
        <f t="shared" si="25"/>
        <v>19.005736137667306</v>
      </c>
      <c r="X26" s="130">
        <f t="shared" si="25"/>
        <v>17.212220403709765</v>
      </c>
      <c r="Y26" s="252">
        <f t="shared" si="26"/>
        <v>-1.7935157339575412</v>
      </c>
      <c r="Z26" s="130">
        <f t="shared" si="27"/>
        <v>7.6923076923076925</v>
      </c>
      <c r="AA26" s="130">
        <f t="shared" si="27"/>
        <v>9.375</v>
      </c>
      <c r="AB26" s="252">
        <f t="shared" si="28"/>
        <v>1.6826923076923075</v>
      </c>
      <c r="AC26" s="130">
        <f t="shared" si="29"/>
        <v>7.8201970443349751</v>
      </c>
      <c r="AD26" s="130">
        <f t="shared" si="29"/>
        <v>8.4507042253521121</v>
      </c>
      <c r="AE26" s="252">
        <f t="shared" si="30"/>
        <v>0.63050718101713699</v>
      </c>
      <c r="AF26" s="130">
        <f t="shared" si="31"/>
        <v>3.5353535353535355</v>
      </c>
      <c r="AG26" s="130">
        <f t="shared" si="31"/>
        <v>4.2918454935622314</v>
      </c>
      <c r="AH26" s="252">
        <f t="shared" si="32"/>
        <v>0.75649195820869597</v>
      </c>
    </row>
    <row r="27" spans="1:34" s="64" customFormat="1" ht="14.5" customHeight="1" thickBot="1">
      <c r="A27" s="70" t="s">
        <v>85</v>
      </c>
      <c r="B27" s="131">
        <f t="shared" si="11"/>
        <v>12.28595890410959</v>
      </c>
      <c r="C27" s="131">
        <f t="shared" si="11"/>
        <v>12.228820749000121</v>
      </c>
      <c r="D27" s="251">
        <f t="shared" si="12"/>
        <v>-5.7138155109468514E-2</v>
      </c>
      <c r="E27" s="131">
        <f t="shared" si="13"/>
        <v>6.5395095367847409</v>
      </c>
      <c r="F27" s="131">
        <f t="shared" si="13"/>
        <v>5.9509918319719954</v>
      </c>
      <c r="G27" s="251">
        <f t="shared" si="14"/>
        <v>-0.58851770481274546</v>
      </c>
      <c r="H27" s="131">
        <f t="shared" si="15"/>
        <v>6.9504489524442965</v>
      </c>
      <c r="I27" s="131">
        <f t="shared" si="15"/>
        <v>6.2413634269921694</v>
      </c>
      <c r="J27" s="251">
        <f t="shared" si="16"/>
        <v>-0.70908552545212711</v>
      </c>
      <c r="K27" s="131">
        <f t="shared" si="17"/>
        <v>15.105795768169273</v>
      </c>
      <c r="L27" s="131">
        <f t="shared" si="17"/>
        <v>16.459884201819687</v>
      </c>
      <c r="M27" s="251">
        <f t="shared" si="18"/>
        <v>1.3540884336504142</v>
      </c>
      <c r="N27" s="131">
        <f t="shared" si="19"/>
        <v>19.435928877988964</v>
      </c>
      <c r="O27" s="131">
        <f t="shared" si="19"/>
        <v>18.102029621503018</v>
      </c>
      <c r="P27" s="251">
        <f t="shared" si="20"/>
        <v>-1.333899256485946</v>
      </c>
      <c r="Q27" s="131">
        <f t="shared" si="21"/>
        <v>14.389359129383314</v>
      </c>
      <c r="R27" s="131">
        <f t="shared" si="21"/>
        <v>12.798953662182361</v>
      </c>
      <c r="S27" s="251">
        <f t="shared" si="22"/>
        <v>-1.5904054672009522</v>
      </c>
      <c r="T27" s="131">
        <f t="shared" si="23"/>
        <v>14.342105263157896</v>
      </c>
      <c r="U27" s="131">
        <f t="shared" si="23"/>
        <v>13.345195729537366</v>
      </c>
      <c r="V27" s="251">
        <f t="shared" si="24"/>
        <v>-0.99690953362052959</v>
      </c>
      <c r="W27" s="131">
        <f t="shared" si="25"/>
        <v>14.416826003824092</v>
      </c>
      <c r="X27" s="131">
        <f t="shared" si="25"/>
        <v>12.547735951991271</v>
      </c>
      <c r="Y27" s="251">
        <f t="shared" si="26"/>
        <v>-1.8690900518328206</v>
      </c>
      <c r="Z27" s="131">
        <f t="shared" si="27"/>
        <v>12.820512820512821</v>
      </c>
      <c r="AA27" s="131">
        <f t="shared" si="27"/>
        <v>11.71875</v>
      </c>
      <c r="AB27" s="251">
        <f t="shared" si="28"/>
        <v>-1.1017628205128212</v>
      </c>
      <c r="AC27" s="131">
        <f t="shared" si="29"/>
        <v>8.6206896551724146</v>
      </c>
      <c r="AD27" s="131">
        <f t="shared" si="29"/>
        <v>8.86150234741784</v>
      </c>
      <c r="AE27" s="251">
        <f t="shared" si="30"/>
        <v>0.24081269224542545</v>
      </c>
      <c r="AF27" s="131">
        <f t="shared" si="31"/>
        <v>2.6515151515151514</v>
      </c>
      <c r="AG27" s="131">
        <f t="shared" si="31"/>
        <v>2.7181688125894135</v>
      </c>
      <c r="AH27" s="251">
        <f t="shared" si="32"/>
        <v>6.6653661074262072E-2</v>
      </c>
    </row>
    <row r="28" spans="1:34" s="64" customFormat="1" ht="14.5" customHeight="1" thickBot="1">
      <c r="A28" s="71" t="s">
        <v>86</v>
      </c>
      <c r="B28" s="130">
        <f t="shared" si="11"/>
        <v>11.287100456621005</v>
      </c>
      <c r="C28" s="130">
        <f t="shared" si="11"/>
        <v>10.556296206520422</v>
      </c>
      <c r="D28" s="252">
        <f t="shared" si="12"/>
        <v>-0.73080425010058292</v>
      </c>
      <c r="E28" s="130">
        <f t="shared" si="13"/>
        <v>5.6130790190735693</v>
      </c>
      <c r="F28" s="130">
        <f t="shared" si="13"/>
        <v>3.8895371450797356</v>
      </c>
      <c r="G28" s="252">
        <f t="shared" si="14"/>
        <v>-1.7235418739938337</v>
      </c>
      <c r="H28" s="130">
        <f t="shared" si="15"/>
        <v>5.5869637512470902</v>
      </c>
      <c r="I28" s="130">
        <f t="shared" si="15"/>
        <v>3.7540304007369873</v>
      </c>
      <c r="J28" s="252">
        <f t="shared" si="16"/>
        <v>-1.8329333505101029</v>
      </c>
      <c r="K28" s="130">
        <f t="shared" si="17"/>
        <v>14.149034038638455</v>
      </c>
      <c r="L28" s="130">
        <f t="shared" si="17"/>
        <v>14.061207609594707</v>
      </c>
      <c r="M28" s="252">
        <f t="shared" si="18"/>
        <v>-8.7826429043747822E-2</v>
      </c>
      <c r="N28" s="130">
        <f t="shared" si="19"/>
        <v>18.884120171673821</v>
      </c>
      <c r="O28" s="130">
        <f t="shared" si="19"/>
        <v>17.827756445419638</v>
      </c>
      <c r="P28" s="252">
        <f t="shared" si="20"/>
        <v>-1.0563637262541832</v>
      </c>
      <c r="Q28" s="130">
        <f t="shared" si="21"/>
        <v>11.946795646916566</v>
      </c>
      <c r="R28" s="130">
        <f t="shared" si="21"/>
        <v>9.8094170403587437</v>
      </c>
      <c r="S28" s="252">
        <f t="shared" si="22"/>
        <v>-2.1373786065578226</v>
      </c>
      <c r="T28" s="130">
        <f t="shared" si="23"/>
        <v>12.697368421052632</v>
      </c>
      <c r="U28" s="130">
        <f t="shared" si="23"/>
        <v>12.277580071174377</v>
      </c>
      <c r="V28" s="252">
        <f t="shared" si="24"/>
        <v>-0.41978834987825486</v>
      </c>
      <c r="W28" s="130">
        <f t="shared" si="25"/>
        <v>11.510516252390058</v>
      </c>
      <c r="X28" s="130">
        <f t="shared" si="25"/>
        <v>8.6743044189852707</v>
      </c>
      <c r="Y28" s="252">
        <f t="shared" si="26"/>
        <v>-2.8362118334047874</v>
      </c>
      <c r="Z28" s="130">
        <f t="shared" si="27"/>
        <v>10.256410256410257</v>
      </c>
      <c r="AA28" s="130">
        <f t="shared" si="27"/>
        <v>6.25</v>
      </c>
      <c r="AB28" s="252">
        <f t="shared" si="28"/>
        <v>-4.0064102564102573</v>
      </c>
      <c r="AC28" s="130">
        <f t="shared" si="29"/>
        <v>11.02216748768473</v>
      </c>
      <c r="AD28" s="130">
        <f t="shared" si="29"/>
        <v>13.380281690140846</v>
      </c>
      <c r="AE28" s="252">
        <f t="shared" si="30"/>
        <v>2.3581142024561164</v>
      </c>
      <c r="AF28" s="130">
        <f t="shared" si="31"/>
        <v>2.1464646464646466</v>
      </c>
      <c r="AG28" s="130">
        <f t="shared" si="31"/>
        <v>4.2918454935622314</v>
      </c>
      <c r="AH28" s="252">
        <f t="shared" si="32"/>
        <v>2.1453808470975848</v>
      </c>
    </row>
    <row r="29" spans="1:34" s="64" customFormat="1" ht="14.5" customHeight="1" thickBot="1">
      <c r="A29" s="70" t="s">
        <v>87</v>
      </c>
      <c r="B29" s="131">
        <f t="shared" si="11"/>
        <v>12.6212899543379</v>
      </c>
      <c r="C29" s="131">
        <f t="shared" si="11"/>
        <v>11.877348200218155</v>
      </c>
      <c r="D29" s="251">
        <f t="shared" si="12"/>
        <v>-0.74394175411974572</v>
      </c>
      <c r="E29" s="131">
        <f t="shared" si="13"/>
        <v>2.4523160762942777</v>
      </c>
      <c r="F29" s="131">
        <f t="shared" si="13"/>
        <v>2.0614546868922599</v>
      </c>
      <c r="G29" s="251">
        <f t="shared" si="14"/>
        <v>-0.39086138940201787</v>
      </c>
      <c r="H29" s="131">
        <f t="shared" si="15"/>
        <v>2.5274359827070167</v>
      </c>
      <c r="I29" s="131">
        <f t="shared" si="15"/>
        <v>2.0497466605251038</v>
      </c>
      <c r="J29" s="251">
        <f t="shared" si="16"/>
        <v>-0.47768932218191296</v>
      </c>
      <c r="K29" s="131">
        <f t="shared" si="17"/>
        <v>11.996320147194112</v>
      </c>
      <c r="L29" s="131">
        <f t="shared" si="17"/>
        <v>13.002481389578163</v>
      </c>
      <c r="M29" s="251">
        <f t="shared" si="18"/>
        <v>1.0061612423840511</v>
      </c>
      <c r="N29" s="131">
        <f t="shared" si="19"/>
        <v>32.985898221949725</v>
      </c>
      <c r="O29" s="131">
        <f t="shared" si="19"/>
        <v>31.486560614371914</v>
      </c>
      <c r="P29" s="251">
        <f t="shared" si="20"/>
        <v>-1.4993376075778109</v>
      </c>
      <c r="Q29" s="131">
        <f t="shared" si="21"/>
        <v>16.348246674727932</v>
      </c>
      <c r="R29" s="131">
        <f t="shared" si="21"/>
        <v>13.751868460388639</v>
      </c>
      <c r="S29" s="251">
        <f t="shared" si="22"/>
        <v>-2.5963782143392926</v>
      </c>
      <c r="T29" s="131">
        <f t="shared" si="23"/>
        <v>20.065789473684209</v>
      </c>
      <c r="U29" s="131">
        <f t="shared" si="23"/>
        <v>15.954922894424675</v>
      </c>
      <c r="V29" s="251">
        <f t="shared" si="24"/>
        <v>-4.1108665792595342</v>
      </c>
      <c r="W29" s="131">
        <f t="shared" si="25"/>
        <v>14.187380497131931</v>
      </c>
      <c r="X29" s="131">
        <f t="shared" si="25"/>
        <v>12.738679759956355</v>
      </c>
      <c r="Y29" s="251">
        <f t="shared" si="26"/>
        <v>-1.4487007371755762</v>
      </c>
      <c r="Z29" s="131">
        <f t="shared" si="27"/>
        <v>26.666666666666668</v>
      </c>
      <c r="AA29" s="131">
        <f t="shared" si="27"/>
        <v>22.65625</v>
      </c>
      <c r="AB29" s="251">
        <f t="shared" si="28"/>
        <v>-4.0104166666666679</v>
      </c>
      <c r="AC29" s="131">
        <f t="shared" si="29"/>
        <v>19.519704433497537</v>
      </c>
      <c r="AD29" s="131">
        <f t="shared" si="29"/>
        <v>18.368544600938968</v>
      </c>
      <c r="AE29" s="251">
        <f t="shared" si="30"/>
        <v>-1.1511598325585695</v>
      </c>
      <c r="AF29" s="131">
        <f t="shared" si="31"/>
        <v>3.4090909090909092</v>
      </c>
      <c r="AG29" s="131">
        <f t="shared" si="31"/>
        <v>6.0085836909871242</v>
      </c>
      <c r="AH29" s="251">
        <f t="shared" si="32"/>
        <v>2.599492781896215</v>
      </c>
    </row>
    <row r="30" spans="1:34" s="64" customFormat="1" ht="14.5" customHeight="1" thickBot="1">
      <c r="A30" s="71" t="s">
        <v>88</v>
      </c>
      <c r="B30" s="130">
        <f t="shared" si="11"/>
        <v>7.5627853881278542</v>
      </c>
      <c r="C30" s="130">
        <f t="shared" si="11"/>
        <v>7.0658102048236575</v>
      </c>
      <c r="D30" s="252">
        <f t="shared" si="12"/>
        <v>-0.49697518330419665</v>
      </c>
      <c r="E30" s="130">
        <f t="shared" si="13"/>
        <v>1.1989100817438691</v>
      </c>
      <c r="F30" s="130">
        <f t="shared" si="13"/>
        <v>0.7001166861143524</v>
      </c>
      <c r="G30" s="252">
        <f t="shared" si="14"/>
        <v>-0.49879339562951674</v>
      </c>
      <c r="H30" s="130">
        <f t="shared" si="15"/>
        <v>1.0309278350515463</v>
      </c>
      <c r="I30" s="130">
        <f t="shared" si="15"/>
        <v>0.78304928604329804</v>
      </c>
      <c r="J30" s="252">
        <f t="shared" si="16"/>
        <v>-0.24787854900824824</v>
      </c>
      <c r="K30" s="130">
        <f t="shared" si="17"/>
        <v>8.5372585096596136</v>
      </c>
      <c r="L30" s="130">
        <f t="shared" si="17"/>
        <v>7.6757650951199334</v>
      </c>
      <c r="M30" s="252">
        <f t="shared" si="18"/>
        <v>-0.8614934145396802</v>
      </c>
      <c r="N30" s="130">
        <f t="shared" si="19"/>
        <v>13.979153893316983</v>
      </c>
      <c r="O30" s="130">
        <f t="shared" si="19"/>
        <v>17.334064728469556</v>
      </c>
      <c r="P30" s="252">
        <f t="shared" si="20"/>
        <v>3.3549108351525732</v>
      </c>
      <c r="Q30" s="130">
        <f t="shared" si="21"/>
        <v>6.6747279322853688</v>
      </c>
      <c r="R30" s="130">
        <f t="shared" si="21"/>
        <v>7.361733931240658</v>
      </c>
      <c r="S30" s="252">
        <f t="shared" si="22"/>
        <v>0.68700599895528924</v>
      </c>
      <c r="T30" s="130">
        <f t="shared" si="23"/>
        <v>10</v>
      </c>
      <c r="U30" s="130">
        <f t="shared" si="23"/>
        <v>11.032028469750889</v>
      </c>
      <c r="V30" s="252">
        <f t="shared" si="24"/>
        <v>1.0320284697508892</v>
      </c>
      <c r="W30" s="130">
        <f t="shared" si="25"/>
        <v>4.7418738049713189</v>
      </c>
      <c r="X30" s="130">
        <f t="shared" si="25"/>
        <v>5.6737588652482271</v>
      </c>
      <c r="Y30" s="252">
        <f t="shared" si="26"/>
        <v>0.93188506027690821</v>
      </c>
      <c r="Z30" s="130">
        <f t="shared" si="27"/>
        <v>13.333333333333334</v>
      </c>
      <c r="AA30" s="130">
        <f t="shared" si="27"/>
        <v>15.625</v>
      </c>
      <c r="AB30" s="252">
        <f t="shared" si="28"/>
        <v>2.2916666666666661</v>
      </c>
      <c r="AC30" s="130">
        <f t="shared" si="29"/>
        <v>15.64039408866995</v>
      </c>
      <c r="AD30" s="130">
        <f t="shared" si="29"/>
        <v>14.14319248826291</v>
      </c>
      <c r="AE30" s="252">
        <f t="shared" si="30"/>
        <v>-1.4972016004070401</v>
      </c>
      <c r="AF30" s="130">
        <f t="shared" si="31"/>
        <v>2.2727272727272729</v>
      </c>
      <c r="AG30" s="130">
        <f t="shared" si="31"/>
        <v>4.1487839771101571</v>
      </c>
      <c r="AH30" s="252">
        <f t="shared" si="32"/>
        <v>1.8760567043828842</v>
      </c>
    </row>
    <row r="31" spans="1:34" s="64" customFormat="1" ht="14.5" customHeight="1" thickBot="1">
      <c r="A31" s="70" t="s">
        <v>89</v>
      </c>
      <c r="B31" s="131">
        <f t="shared" si="11"/>
        <v>6.3498858447488589</v>
      </c>
      <c r="C31" s="131">
        <f t="shared" si="11"/>
        <v>5.2720882317294873</v>
      </c>
      <c r="D31" s="251">
        <f t="shared" si="12"/>
        <v>-1.0777976130193716</v>
      </c>
      <c r="E31" s="131">
        <f t="shared" si="13"/>
        <v>0.38147138964577659</v>
      </c>
      <c r="F31" s="131">
        <f t="shared" si="13"/>
        <v>0.3500583430571762</v>
      </c>
      <c r="G31" s="251">
        <f t="shared" si="14"/>
        <v>-3.1413046588600391E-2</v>
      </c>
      <c r="H31" s="131">
        <f t="shared" si="15"/>
        <v>0.39906883937479215</v>
      </c>
      <c r="I31" s="131">
        <f t="shared" si="15"/>
        <v>0.69092584062643947</v>
      </c>
      <c r="J31" s="251">
        <f t="shared" si="16"/>
        <v>0.29185700125164732</v>
      </c>
      <c r="K31" s="131">
        <f t="shared" si="17"/>
        <v>9.0156393744250227</v>
      </c>
      <c r="L31" s="131">
        <f t="shared" si="17"/>
        <v>7.3779983457402816</v>
      </c>
      <c r="M31" s="251">
        <f t="shared" si="18"/>
        <v>-1.6376410286847412</v>
      </c>
      <c r="N31" s="131">
        <f t="shared" si="19"/>
        <v>9.5646842427958312</v>
      </c>
      <c r="O31" s="131">
        <f t="shared" si="19"/>
        <v>8.6121777290181019</v>
      </c>
      <c r="P31" s="251">
        <f t="shared" si="20"/>
        <v>-0.95250651377772932</v>
      </c>
      <c r="Q31" s="131">
        <f t="shared" si="21"/>
        <v>4.5949214026602174</v>
      </c>
      <c r="R31" s="131">
        <f t="shared" si="21"/>
        <v>4.0545590433482808</v>
      </c>
      <c r="S31" s="251">
        <f t="shared" si="22"/>
        <v>-0.54036235931193666</v>
      </c>
      <c r="T31" s="131">
        <f t="shared" si="23"/>
        <v>8.75</v>
      </c>
      <c r="U31" s="131">
        <f t="shared" si="23"/>
        <v>6.4650059311981023</v>
      </c>
      <c r="V31" s="251">
        <f t="shared" si="24"/>
        <v>-2.2849940688018977</v>
      </c>
      <c r="W31" s="131">
        <f t="shared" si="25"/>
        <v>2.179732313575526</v>
      </c>
      <c r="X31" s="131">
        <f t="shared" si="25"/>
        <v>2.9459901800327333</v>
      </c>
      <c r="Y31" s="251">
        <f t="shared" si="26"/>
        <v>0.76625786645720728</v>
      </c>
      <c r="Z31" s="131">
        <f t="shared" si="27"/>
        <v>6.666666666666667</v>
      </c>
      <c r="AA31" s="131">
        <f t="shared" si="27"/>
        <v>5.46875</v>
      </c>
      <c r="AB31" s="251">
        <f t="shared" si="28"/>
        <v>-1.197916666666667</v>
      </c>
      <c r="AC31" s="131">
        <f t="shared" si="29"/>
        <v>9.6674876847290641</v>
      </c>
      <c r="AD31" s="131">
        <f t="shared" si="29"/>
        <v>9.8591549295774641</v>
      </c>
      <c r="AE31" s="251">
        <f t="shared" si="30"/>
        <v>0.19166724484840003</v>
      </c>
      <c r="AF31" s="131">
        <f t="shared" si="31"/>
        <v>4.166666666666667</v>
      </c>
      <c r="AG31" s="131">
        <f t="shared" si="31"/>
        <v>3.2904148783977112</v>
      </c>
      <c r="AH31" s="251">
        <f t="shared" si="32"/>
        <v>-0.87625178826895578</v>
      </c>
    </row>
    <row r="32" spans="1:34" s="64" customFormat="1" ht="14.5" customHeight="1" thickBot="1">
      <c r="A32" s="71" t="s">
        <v>63</v>
      </c>
      <c r="B32" s="130">
        <f t="shared" si="11"/>
        <v>9.2109018264840188</v>
      </c>
      <c r="C32" s="130">
        <f t="shared" si="11"/>
        <v>7.938431705247849</v>
      </c>
      <c r="D32" s="252">
        <f t="shared" si="12"/>
        <v>-1.2724701212361698</v>
      </c>
      <c r="E32" s="130">
        <f t="shared" si="13"/>
        <v>0.81743869209809261</v>
      </c>
      <c r="F32" s="130">
        <f t="shared" si="13"/>
        <v>0.9723842862699339</v>
      </c>
      <c r="G32" s="252">
        <f t="shared" si="14"/>
        <v>0.15494559417184128</v>
      </c>
      <c r="H32" s="130">
        <f t="shared" si="15"/>
        <v>0.89790488859328232</v>
      </c>
      <c r="I32" s="130">
        <f t="shared" si="15"/>
        <v>0.87517273146015662</v>
      </c>
      <c r="J32" s="252">
        <f t="shared" si="16"/>
        <v>-2.2732157133125708E-2</v>
      </c>
      <c r="K32" s="130">
        <f t="shared" si="17"/>
        <v>4.158233670653174</v>
      </c>
      <c r="L32" s="130">
        <f t="shared" si="17"/>
        <v>3.6228287841191067</v>
      </c>
      <c r="M32" s="252">
        <f t="shared" si="18"/>
        <v>-0.53540488653406726</v>
      </c>
      <c r="N32" s="130">
        <f t="shared" si="19"/>
        <v>5.1502145922746783</v>
      </c>
      <c r="O32" s="130">
        <f t="shared" si="19"/>
        <v>6.6374108612177727</v>
      </c>
      <c r="P32" s="252">
        <f t="shared" si="20"/>
        <v>1.4871962689430944</v>
      </c>
      <c r="Q32" s="130">
        <f t="shared" si="21"/>
        <v>3.3615477629987907</v>
      </c>
      <c r="R32" s="130">
        <f t="shared" si="21"/>
        <v>5.2316890881913301</v>
      </c>
      <c r="S32" s="252">
        <f t="shared" si="22"/>
        <v>1.8701413251925394</v>
      </c>
      <c r="T32" s="130">
        <f t="shared" si="23"/>
        <v>3.8157894736842106</v>
      </c>
      <c r="U32" s="130">
        <f t="shared" si="23"/>
        <v>4.4483985765124556</v>
      </c>
      <c r="V32" s="252">
        <f t="shared" si="24"/>
        <v>0.63260910282824501</v>
      </c>
      <c r="W32" s="130">
        <f t="shared" si="25"/>
        <v>3.0975143403441683</v>
      </c>
      <c r="X32" s="130">
        <f t="shared" si="25"/>
        <v>5.5919258046917619</v>
      </c>
      <c r="Y32" s="252">
        <f t="shared" si="26"/>
        <v>2.4944114643475936</v>
      </c>
      <c r="Z32" s="130">
        <f t="shared" si="27"/>
        <v>15.384615384615385</v>
      </c>
      <c r="AA32" s="130">
        <f t="shared" si="27"/>
        <v>11.71875</v>
      </c>
      <c r="AB32" s="252">
        <f t="shared" si="28"/>
        <v>-3.665865384615385</v>
      </c>
      <c r="AC32" s="130">
        <f t="shared" si="29"/>
        <v>16.502463054187192</v>
      </c>
      <c r="AD32" s="130">
        <f t="shared" si="29"/>
        <v>16.666666666666668</v>
      </c>
      <c r="AE32" s="252">
        <f t="shared" si="30"/>
        <v>0.16420361247947568</v>
      </c>
      <c r="AF32" s="130">
        <f t="shared" si="31"/>
        <v>77.398989898989896</v>
      </c>
      <c r="AG32" s="130">
        <f t="shared" si="31"/>
        <v>69.670958512160226</v>
      </c>
      <c r="AH32" s="252">
        <f t="shared" si="32"/>
        <v>-7.7280313868296702</v>
      </c>
    </row>
    <row r="33" spans="1:34" s="210" customFormat="1" ht="20" customHeight="1">
      <c r="A33" s="456" t="s">
        <v>144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</row>
    <row r="34" spans="1:34" s="64" customFormat="1" ht="14.5" customHeight="1">
      <c r="A34" s="465" t="s">
        <v>305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</row>
  </sheetData>
  <mergeCells count="21">
    <mergeCell ref="A33:AH33"/>
    <mergeCell ref="A34:AH34"/>
    <mergeCell ref="E9:M9"/>
    <mergeCell ref="N9:AH9"/>
    <mergeCell ref="A5:A8"/>
    <mergeCell ref="E5:AE5"/>
    <mergeCell ref="B5:D7"/>
    <mergeCell ref="B21:M21"/>
    <mergeCell ref="N21:V21"/>
    <mergeCell ref="W21:AH21"/>
    <mergeCell ref="AF5:AH7"/>
    <mergeCell ref="E6:G7"/>
    <mergeCell ref="H6:J7"/>
    <mergeCell ref="K6:M7"/>
    <mergeCell ref="N6:P7"/>
    <mergeCell ref="Q6:S7"/>
    <mergeCell ref="T6:Y6"/>
    <mergeCell ref="AC6:AE7"/>
    <mergeCell ref="T7:V7"/>
    <mergeCell ref="W7:Y7"/>
    <mergeCell ref="Z6:AB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selection activeCell="B38" sqref="B38"/>
    </sheetView>
  </sheetViews>
  <sheetFormatPr baseColWidth="10" defaultColWidth="10.81640625" defaultRowHeight="14"/>
  <cols>
    <col min="1" max="1" width="16" style="1" customWidth="1"/>
    <col min="2" max="3" width="9.1796875" style="1" customWidth="1"/>
    <col min="4" max="4" width="13.7265625" style="1" customWidth="1"/>
    <col min="5" max="6" width="9.1796875" style="1" customWidth="1"/>
    <col min="7" max="7" width="13.7265625" style="1" customWidth="1"/>
    <col min="8" max="9" width="9.1796875" style="1" customWidth="1"/>
    <col min="10" max="10" width="13.7265625" style="1" customWidth="1"/>
    <col min="11" max="12" width="9.1796875" style="1" customWidth="1"/>
    <col min="13" max="13" width="12.7265625" style="1" customWidth="1"/>
    <col min="14" max="15" width="9.1796875" style="1" customWidth="1"/>
    <col min="16" max="16" width="13" style="1" customWidth="1"/>
    <col min="17" max="18" width="9.1796875" style="1" customWidth="1"/>
    <col min="19" max="19" width="12.453125" style="1" customWidth="1"/>
    <col min="20" max="21" width="9.1796875" style="1" customWidth="1"/>
    <col min="22" max="22" width="12.453125" style="1" customWidth="1"/>
    <col min="23" max="24" width="9.1796875" style="1" customWidth="1"/>
    <col min="25" max="25" width="12.453125" style="1" customWidth="1"/>
    <col min="26" max="27" width="9.1796875" style="1" customWidth="1"/>
    <col min="28" max="28" width="12.453125" style="1" customWidth="1"/>
    <col min="29" max="30" width="9.1796875" style="1" customWidth="1"/>
    <col min="31" max="31" width="12.7265625" style="1" customWidth="1"/>
    <col min="32" max="33" width="9.1796875" style="1" customWidth="1"/>
    <col min="34" max="34" width="12.7265625" style="1" customWidth="1"/>
    <col min="35" max="16384" width="10.81640625" style="1"/>
  </cols>
  <sheetData>
    <row r="1" spans="1:34" s="15" customFormat="1" ht="20.149999999999999" customHeight="1">
      <c r="A1" s="35" t="s">
        <v>0</v>
      </c>
    </row>
    <row r="2" spans="1:34" s="64" customFormat="1" ht="14.5" customHeight="1">
      <c r="A2" s="41"/>
    </row>
    <row r="3" spans="1:34" s="54" customFormat="1" ht="14.5" customHeight="1">
      <c r="A3" s="54" t="s">
        <v>268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4" s="64" customFormat="1" ht="14.5" customHeight="1" thickBot="1"/>
    <row r="5" spans="1:34" s="42" customFormat="1" ht="14.5" customHeight="1" thickBot="1">
      <c r="A5" s="371" t="s">
        <v>55</v>
      </c>
      <c r="B5" s="445" t="s">
        <v>312</v>
      </c>
      <c r="C5" s="469"/>
      <c r="D5" s="446"/>
      <c r="E5" s="466" t="s">
        <v>51</v>
      </c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8"/>
      <c r="AF5" s="371" t="s">
        <v>140</v>
      </c>
      <c r="AG5" s="371"/>
      <c r="AH5" s="371"/>
    </row>
    <row r="6" spans="1:34" s="42" customFormat="1" ht="14.5" customHeight="1" thickBot="1">
      <c r="A6" s="371"/>
      <c r="B6" s="447"/>
      <c r="C6" s="470"/>
      <c r="D6" s="448"/>
      <c r="E6" s="371" t="s">
        <v>91</v>
      </c>
      <c r="F6" s="371"/>
      <c r="G6" s="371"/>
      <c r="H6" s="371" t="s">
        <v>90</v>
      </c>
      <c r="I6" s="371"/>
      <c r="J6" s="371"/>
      <c r="K6" s="371" t="s">
        <v>61</v>
      </c>
      <c r="L6" s="371"/>
      <c r="M6" s="371"/>
      <c r="N6" s="371" t="s">
        <v>54</v>
      </c>
      <c r="O6" s="371"/>
      <c r="P6" s="371"/>
      <c r="Q6" s="371" t="s">
        <v>145</v>
      </c>
      <c r="R6" s="371"/>
      <c r="S6" s="371"/>
      <c r="T6" s="371" t="s">
        <v>51</v>
      </c>
      <c r="U6" s="371"/>
      <c r="V6" s="371"/>
      <c r="W6" s="371"/>
      <c r="X6" s="371"/>
      <c r="Y6" s="371"/>
      <c r="Z6" s="371" t="s">
        <v>310</v>
      </c>
      <c r="AA6" s="371"/>
      <c r="AB6" s="371"/>
      <c r="AC6" s="371" t="s">
        <v>92</v>
      </c>
      <c r="AD6" s="371"/>
      <c r="AE6" s="371"/>
      <c r="AF6" s="371"/>
      <c r="AG6" s="371"/>
      <c r="AH6" s="371"/>
    </row>
    <row r="7" spans="1:34" s="42" customFormat="1" ht="30" customHeight="1" thickBot="1">
      <c r="A7" s="371"/>
      <c r="B7" s="471"/>
      <c r="C7" s="472"/>
      <c r="D7" s="473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 t="s">
        <v>331</v>
      </c>
      <c r="U7" s="371"/>
      <c r="V7" s="371"/>
      <c r="W7" s="371" t="s">
        <v>316</v>
      </c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</row>
    <row r="8" spans="1:34" s="60" customFormat="1" ht="30" customHeight="1" thickBot="1">
      <c r="A8" s="371"/>
      <c r="B8" s="247">
        <v>2011</v>
      </c>
      <c r="C8" s="247">
        <v>2015</v>
      </c>
      <c r="D8" s="247" t="s">
        <v>59</v>
      </c>
      <c r="E8" s="241">
        <v>2011</v>
      </c>
      <c r="F8" s="241">
        <v>2015</v>
      </c>
      <c r="G8" s="241" t="s">
        <v>59</v>
      </c>
      <c r="H8" s="241">
        <v>2011</v>
      </c>
      <c r="I8" s="241">
        <v>2015</v>
      </c>
      <c r="J8" s="241" t="s">
        <v>59</v>
      </c>
      <c r="K8" s="241">
        <v>2011</v>
      </c>
      <c r="L8" s="241">
        <v>2015</v>
      </c>
      <c r="M8" s="241" t="s">
        <v>59</v>
      </c>
      <c r="N8" s="241">
        <v>2011</v>
      </c>
      <c r="O8" s="241">
        <v>2015</v>
      </c>
      <c r="P8" s="241" t="s">
        <v>59</v>
      </c>
      <c r="Q8" s="241">
        <v>2011</v>
      </c>
      <c r="R8" s="241">
        <v>2015</v>
      </c>
      <c r="S8" s="241" t="s">
        <v>59</v>
      </c>
      <c r="T8" s="241">
        <v>2011</v>
      </c>
      <c r="U8" s="241">
        <v>2015</v>
      </c>
      <c r="V8" s="241" t="s">
        <v>59</v>
      </c>
      <c r="W8" s="241">
        <v>2011</v>
      </c>
      <c r="X8" s="241">
        <v>2015</v>
      </c>
      <c r="Y8" s="241" t="s">
        <v>59</v>
      </c>
      <c r="Z8" s="265">
        <v>2011</v>
      </c>
      <c r="AA8" s="265">
        <v>2015</v>
      </c>
      <c r="AB8" s="265" t="s">
        <v>59</v>
      </c>
      <c r="AC8" s="241">
        <v>2011</v>
      </c>
      <c r="AD8" s="241">
        <v>2015</v>
      </c>
      <c r="AE8" s="241" t="s">
        <v>59</v>
      </c>
      <c r="AF8" s="241">
        <v>2011</v>
      </c>
      <c r="AG8" s="241">
        <v>2015</v>
      </c>
      <c r="AH8" s="241" t="s">
        <v>59</v>
      </c>
    </row>
    <row r="9" spans="1:34" s="51" customFormat="1" ht="14.5" customHeight="1" thickBot="1">
      <c r="A9" s="59"/>
      <c r="B9" s="256"/>
      <c r="C9" s="256"/>
      <c r="D9" s="256"/>
      <c r="E9" s="474"/>
      <c r="F9" s="474"/>
      <c r="G9" s="474"/>
      <c r="H9" s="474"/>
      <c r="I9" s="474"/>
      <c r="J9" s="474"/>
      <c r="K9" s="474"/>
      <c r="L9" s="474"/>
      <c r="M9" s="474"/>
      <c r="N9" s="474" t="s">
        <v>5</v>
      </c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474"/>
      <c r="AA9" s="474"/>
      <c r="AB9" s="474"/>
      <c r="AC9" s="474"/>
      <c r="AD9" s="474"/>
      <c r="AE9" s="474"/>
      <c r="AF9" s="474"/>
      <c r="AG9" s="474"/>
      <c r="AH9" s="474"/>
    </row>
    <row r="10" spans="1:34" s="64" customFormat="1" ht="14.5" customHeight="1" thickBot="1">
      <c r="A10" s="102" t="s">
        <v>2</v>
      </c>
      <c r="B10" s="13">
        <f>SUM(B11:B20)</f>
        <v>4855</v>
      </c>
      <c r="C10" s="13">
        <f>SUM(C11:C20)</f>
        <v>5611</v>
      </c>
      <c r="D10" s="79">
        <f>C10-B10</f>
        <v>756</v>
      </c>
      <c r="E10" s="13">
        <v>589</v>
      </c>
      <c r="F10" s="13">
        <v>867</v>
      </c>
      <c r="G10" s="79">
        <f>F10-E10</f>
        <v>278</v>
      </c>
      <c r="H10" s="13">
        <v>991</v>
      </c>
      <c r="I10" s="13">
        <v>1501</v>
      </c>
      <c r="J10" s="79">
        <f>I10-H10</f>
        <v>510</v>
      </c>
      <c r="K10" s="13">
        <v>2107</v>
      </c>
      <c r="L10" s="13">
        <v>2232</v>
      </c>
      <c r="M10" s="79">
        <f>L10-K10</f>
        <v>125</v>
      </c>
      <c r="N10" s="13">
        <v>733</v>
      </c>
      <c r="O10" s="13">
        <v>786</v>
      </c>
      <c r="P10" s="79">
        <f>O10-N10</f>
        <v>53</v>
      </c>
      <c r="Q10" s="13">
        <v>1460</v>
      </c>
      <c r="R10" s="13">
        <v>1766</v>
      </c>
      <c r="S10" s="79">
        <f>R10-Q10</f>
        <v>306</v>
      </c>
      <c r="T10" s="13">
        <v>666</v>
      </c>
      <c r="U10" s="13">
        <v>657</v>
      </c>
      <c r="V10" s="79">
        <f>U10-T10</f>
        <v>-9</v>
      </c>
      <c r="W10" s="13">
        <v>794</v>
      </c>
      <c r="X10" s="13">
        <v>1109</v>
      </c>
      <c r="Y10" s="79">
        <f>X10-W10</f>
        <v>315</v>
      </c>
      <c r="Z10" s="13">
        <v>124</v>
      </c>
      <c r="AA10" s="13">
        <v>97</v>
      </c>
      <c r="AB10" s="79">
        <f>AA10-Z10</f>
        <v>-27</v>
      </c>
      <c r="AC10" s="13">
        <v>497</v>
      </c>
      <c r="AD10" s="13">
        <v>547</v>
      </c>
      <c r="AE10" s="79">
        <f>AD10-AC10</f>
        <v>50</v>
      </c>
      <c r="AF10" s="13">
        <v>78</v>
      </c>
      <c r="AG10" s="13">
        <v>102</v>
      </c>
      <c r="AH10" s="79">
        <f>AG10-AF10</f>
        <v>24</v>
      </c>
    </row>
    <row r="11" spans="1:34" s="64" customFormat="1" ht="14.5" customHeight="1" thickBot="1">
      <c r="A11" s="70" t="s">
        <v>143</v>
      </c>
      <c r="B11" s="11">
        <v>288</v>
      </c>
      <c r="C11" s="11">
        <v>479</v>
      </c>
      <c r="D11" s="80">
        <f t="shared" ref="D11:D20" si="0">C11-B11</f>
        <v>191</v>
      </c>
      <c r="E11" s="253" t="s">
        <v>175</v>
      </c>
      <c r="F11" s="253" t="s">
        <v>175</v>
      </c>
      <c r="G11" s="254" t="s">
        <v>247</v>
      </c>
      <c r="H11" s="253" t="s">
        <v>175</v>
      </c>
      <c r="I11" s="253" t="s">
        <v>175</v>
      </c>
      <c r="J11" s="254" t="s">
        <v>247</v>
      </c>
      <c r="K11" s="253" t="s">
        <v>175</v>
      </c>
      <c r="L11" s="253" t="s">
        <v>175</v>
      </c>
      <c r="M11" s="254" t="s">
        <v>247</v>
      </c>
      <c r="N11" s="253" t="s">
        <v>175</v>
      </c>
      <c r="O11" s="253" t="s">
        <v>175</v>
      </c>
      <c r="P11" s="254" t="s">
        <v>247</v>
      </c>
      <c r="Q11" s="253" t="s">
        <v>175</v>
      </c>
      <c r="R11" s="253" t="s">
        <v>175</v>
      </c>
      <c r="S11" s="254" t="s">
        <v>247</v>
      </c>
      <c r="T11" s="253" t="s">
        <v>175</v>
      </c>
      <c r="U11" s="253" t="s">
        <v>175</v>
      </c>
      <c r="V11" s="254" t="s">
        <v>247</v>
      </c>
      <c r="W11" s="253" t="s">
        <v>175</v>
      </c>
      <c r="X11" s="253" t="s">
        <v>175</v>
      </c>
      <c r="Y11" s="254" t="s">
        <v>247</v>
      </c>
      <c r="Z11" s="253" t="s">
        <v>175</v>
      </c>
      <c r="AA11" s="253" t="s">
        <v>175</v>
      </c>
      <c r="AB11" s="254" t="s">
        <v>247</v>
      </c>
      <c r="AC11" s="253" t="s">
        <v>175</v>
      </c>
      <c r="AD11" s="253" t="s">
        <v>175</v>
      </c>
      <c r="AE11" s="254" t="s">
        <v>247</v>
      </c>
      <c r="AF11" s="253" t="s">
        <v>175</v>
      </c>
      <c r="AG11" s="253" t="s">
        <v>175</v>
      </c>
      <c r="AH11" s="254" t="s">
        <v>247</v>
      </c>
    </row>
    <row r="12" spans="1:34" s="64" customFormat="1" ht="14.5" customHeight="1" thickBot="1">
      <c r="A12" s="71" t="s">
        <v>82</v>
      </c>
      <c r="B12" s="12">
        <v>324</v>
      </c>
      <c r="C12" s="12">
        <v>446</v>
      </c>
      <c r="D12" s="79">
        <f t="shared" si="0"/>
        <v>122</v>
      </c>
      <c r="E12" s="12" t="s">
        <v>175</v>
      </c>
      <c r="F12" s="12" t="s">
        <v>175</v>
      </c>
      <c r="G12" s="79" t="s">
        <v>247</v>
      </c>
      <c r="H12" s="12" t="s">
        <v>175</v>
      </c>
      <c r="I12" s="12" t="s">
        <v>175</v>
      </c>
      <c r="J12" s="79" t="s">
        <v>247</v>
      </c>
      <c r="K12" s="12" t="s">
        <v>175</v>
      </c>
      <c r="L12" s="12" t="s">
        <v>175</v>
      </c>
      <c r="M12" s="79" t="s">
        <v>247</v>
      </c>
      <c r="N12" s="12" t="s">
        <v>175</v>
      </c>
      <c r="O12" s="12" t="s">
        <v>175</v>
      </c>
      <c r="P12" s="79" t="s">
        <v>247</v>
      </c>
      <c r="Q12" s="12" t="s">
        <v>175</v>
      </c>
      <c r="R12" s="12" t="s">
        <v>175</v>
      </c>
      <c r="S12" s="79" t="s">
        <v>247</v>
      </c>
      <c r="T12" s="12" t="s">
        <v>175</v>
      </c>
      <c r="U12" s="12" t="s">
        <v>175</v>
      </c>
      <c r="V12" s="79" t="s">
        <v>247</v>
      </c>
      <c r="W12" s="12" t="s">
        <v>175</v>
      </c>
      <c r="X12" s="12" t="s">
        <v>175</v>
      </c>
      <c r="Y12" s="79" t="s">
        <v>247</v>
      </c>
      <c r="Z12" s="12" t="s">
        <v>175</v>
      </c>
      <c r="AA12" s="12" t="s">
        <v>175</v>
      </c>
      <c r="AB12" s="79" t="s">
        <v>247</v>
      </c>
      <c r="AC12" s="12" t="s">
        <v>175</v>
      </c>
      <c r="AD12" s="12" t="s">
        <v>175</v>
      </c>
      <c r="AE12" s="79" t="s">
        <v>247</v>
      </c>
      <c r="AF12" s="12" t="s">
        <v>175</v>
      </c>
      <c r="AG12" s="12" t="s">
        <v>175</v>
      </c>
      <c r="AH12" s="79" t="s">
        <v>247</v>
      </c>
    </row>
    <row r="13" spans="1:34" s="64" customFormat="1" ht="14.5" customHeight="1" thickBot="1">
      <c r="A13" s="70" t="s">
        <v>83</v>
      </c>
      <c r="B13" s="10">
        <v>359</v>
      </c>
      <c r="C13" s="10">
        <v>511</v>
      </c>
      <c r="D13" s="80">
        <f t="shared" si="0"/>
        <v>152</v>
      </c>
      <c r="E13" s="10" t="s">
        <v>175</v>
      </c>
      <c r="F13" s="10" t="s">
        <v>175</v>
      </c>
      <c r="G13" s="80" t="s">
        <v>247</v>
      </c>
      <c r="H13" s="10" t="s">
        <v>175</v>
      </c>
      <c r="I13" s="10" t="s">
        <v>175</v>
      </c>
      <c r="J13" s="80" t="s">
        <v>247</v>
      </c>
      <c r="K13" s="10" t="s">
        <v>175</v>
      </c>
      <c r="L13" s="10" t="s">
        <v>175</v>
      </c>
      <c r="M13" s="80" t="s">
        <v>247</v>
      </c>
      <c r="N13" s="10" t="s">
        <v>175</v>
      </c>
      <c r="O13" s="10" t="s">
        <v>175</v>
      </c>
      <c r="P13" s="80" t="s">
        <v>247</v>
      </c>
      <c r="Q13" s="10" t="s">
        <v>175</v>
      </c>
      <c r="R13" s="10" t="s">
        <v>175</v>
      </c>
      <c r="S13" s="80" t="s">
        <v>247</v>
      </c>
      <c r="T13" s="10" t="s">
        <v>175</v>
      </c>
      <c r="U13" s="10" t="s">
        <v>175</v>
      </c>
      <c r="V13" s="80" t="s">
        <v>247</v>
      </c>
      <c r="W13" s="10" t="s">
        <v>175</v>
      </c>
      <c r="X13" s="10" t="s">
        <v>175</v>
      </c>
      <c r="Y13" s="80" t="s">
        <v>247</v>
      </c>
      <c r="Z13" s="10" t="s">
        <v>175</v>
      </c>
      <c r="AA13" s="10" t="s">
        <v>175</v>
      </c>
      <c r="AB13" s="80" t="s">
        <v>247</v>
      </c>
      <c r="AC13" s="10" t="s">
        <v>175</v>
      </c>
      <c r="AD13" s="10" t="s">
        <v>175</v>
      </c>
      <c r="AE13" s="80" t="s">
        <v>247</v>
      </c>
      <c r="AF13" s="10" t="s">
        <v>175</v>
      </c>
      <c r="AG13" s="10" t="s">
        <v>175</v>
      </c>
      <c r="AH13" s="80" t="s">
        <v>247</v>
      </c>
    </row>
    <row r="14" spans="1:34" s="64" customFormat="1" ht="14.5" customHeight="1" thickBot="1">
      <c r="A14" s="71" t="s">
        <v>84</v>
      </c>
      <c r="B14" s="12">
        <v>582</v>
      </c>
      <c r="C14" s="12">
        <v>671</v>
      </c>
      <c r="D14" s="79">
        <f t="shared" si="0"/>
        <v>89</v>
      </c>
      <c r="E14" s="12" t="s">
        <v>175</v>
      </c>
      <c r="F14" s="12" t="s">
        <v>175</v>
      </c>
      <c r="G14" s="79" t="s">
        <v>247</v>
      </c>
      <c r="H14" s="12" t="s">
        <v>175</v>
      </c>
      <c r="I14" s="12" t="s">
        <v>175</v>
      </c>
      <c r="J14" s="79" t="s">
        <v>247</v>
      </c>
      <c r="K14" s="12" t="s">
        <v>175</v>
      </c>
      <c r="L14" s="12" t="s">
        <v>175</v>
      </c>
      <c r="M14" s="79" t="s">
        <v>247</v>
      </c>
      <c r="N14" s="12" t="s">
        <v>175</v>
      </c>
      <c r="O14" s="12" t="s">
        <v>175</v>
      </c>
      <c r="P14" s="79" t="s">
        <v>247</v>
      </c>
      <c r="Q14" s="12" t="s">
        <v>175</v>
      </c>
      <c r="R14" s="12" t="s">
        <v>175</v>
      </c>
      <c r="S14" s="79" t="s">
        <v>247</v>
      </c>
      <c r="T14" s="12" t="s">
        <v>175</v>
      </c>
      <c r="U14" s="12" t="s">
        <v>175</v>
      </c>
      <c r="V14" s="79" t="s">
        <v>247</v>
      </c>
      <c r="W14" s="12" t="s">
        <v>175</v>
      </c>
      <c r="X14" s="12" t="s">
        <v>175</v>
      </c>
      <c r="Y14" s="79" t="s">
        <v>247</v>
      </c>
      <c r="Z14" s="12" t="s">
        <v>175</v>
      </c>
      <c r="AA14" s="12" t="s">
        <v>175</v>
      </c>
      <c r="AB14" s="79" t="s">
        <v>247</v>
      </c>
      <c r="AC14" s="12" t="s">
        <v>175</v>
      </c>
      <c r="AD14" s="12" t="s">
        <v>175</v>
      </c>
      <c r="AE14" s="79" t="s">
        <v>247</v>
      </c>
      <c r="AF14" s="12" t="s">
        <v>175</v>
      </c>
      <c r="AG14" s="12" t="s">
        <v>175</v>
      </c>
      <c r="AH14" s="79" t="s">
        <v>247</v>
      </c>
    </row>
    <row r="15" spans="1:34" s="64" customFormat="1" ht="14.5" customHeight="1" thickBot="1">
      <c r="A15" s="70" t="s">
        <v>85</v>
      </c>
      <c r="B15" s="10">
        <v>539</v>
      </c>
      <c r="C15" s="10">
        <v>659</v>
      </c>
      <c r="D15" s="80">
        <f t="shared" si="0"/>
        <v>120</v>
      </c>
      <c r="E15" s="10" t="s">
        <v>175</v>
      </c>
      <c r="F15" s="10" t="s">
        <v>175</v>
      </c>
      <c r="G15" s="80" t="s">
        <v>247</v>
      </c>
      <c r="H15" s="10" t="s">
        <v>175</v>
      </c>
      <c r="I15" s="10" t="s">
        <v>175</v>
      </c>
      <c r="J15" s="80" t="s">
        <v>247</v>
      </c>
      <c r="K15" s="10" t="s">
        <v>175</v>
      </c>
      <c r="L15" s="10" t="s">
        <v>175</v>
      </c>
      <c r="M15" s="80" t="s">
        <v>247</v>
      </c>
      <c r="N15" s="10" t="s">
        <v>175</v>
      </c>
      <c r="O15" s="10" t="s">
        <v>175</v>
      </c>
      <c r="P15" s="80" t="s">
        <v>247</v>
      </c>
      <c r="Q15" s="10" t="s">
        <v>175</v>
      </c>
      <c r="R15" s="10" t="s">
        <v>175</v>
      </c>
      <c r="S15" s="80" t="s">
        <v>247</v>
      </c>
      <c r="T15" s="10" t="s">
        <v>175</v>
      </c>
      <c r="U15" s="10" t="s">
        <v>175</v>
      </c>
      <c r="V15" s="80" t="s">
        <v>247</v>
      </c>
      <c r="W15" s="10" t="s">
        <v>175</v>
      </c>
      <c r="X15" s="10" t="s">
        <v>175</v>
      </c>
      <c r="Y15" s="80" t="s">
        <v>247</v>
      </c>
      <c r="Z15" s="10" t="s">
        <v>175</v>
      </c>
      <c r="AA15" s="10" t="s">
        <v>175</v>
      </c>
      <c r="AB15" s="80" t="s">
        <v>247</v>
      </c>
      <c r="AC15" s="10" t="s">
        <v>175</v>
      </c>
      <c r="AD15" s="10" t="s">
        <v>175</v>
      </c>
      <c r="AE15" s="80" t="s">
        <v>247</v>
      </c>
      <c r="AF15" s="10" t="s">
        <v>175</v>
      </c>
      <c r="AG15" s="10" t="s">
        <v>175</v>
      </c>
      <c r="AH15" s="80" t="s">
        <v>247</v>
      </c>
    </row>
    <row r="16" spans="1:34" s="64" customFormat="1" ht="14.5" customHeight="1" thickBot="1">
      <c r="A16" s="71" t="s">
        <v>86</v>
      </c>
      <c r="B16" s="12">
        <v>590</v>
      </c>
      <c r="C16" s="12">
        <v>615</v>
      </c>
      <c r="D16" s="79">
        <f t="shared" si="0"/>
        <v>25</v>
      </c>
      <c r="E16" s="12" t="s">
        <v>175</v>
      </c>
      <c r="F16" s="12" t="s">
        <v>175</v>
      </c>
      <c r="G16" s="79" t="s">
        <v>247</v>
      </c>
      <c r="H16" s="12" t="s">
        <v>175</v>
      </c>
      <c r="I16" s="12" t="s">
        <v>175</v>
      </c>
      <c r="J16" s="79" t="s">
        <v>247</v>
      </c>
      <c r="K16" s="12" t="s">
        <v>175</v>
      </c>
      <c r="L16" s="12" t="s">
        <v>175</v>
      </c>
      <c r="M16" s="79" t="s">
        <v>247</v>
      </c>
      <c r="N16" s="12" t="s">
        <v>175</v>
      </c>
      <c r="O16" s="12" t="s">
        <v>175</v>
      </c>
      <c r="P16" s="79" t="s">
        <v>247</v>
      </c>
      <c r="Q16" s="12" t="s">
        <v>175</v>
      </c>
      <c r="R16" s="12" t="s">
        <v>175</v>
      </c>
      <c r="S16" s="79" t="s">
        <v>247</v>
      </c>
      <c r="T16" s="12" t="s">
        <v>175</v>
      </c>
      <c r="U16" s="12" t="s">
        <v>175</v>
      </c>
      <c r="V16" s="79" t="s">
        <v>247</v>
      </c>
      <c r="W16" s="12" t="s">
        <v>175</v>
      </c>
      <c r="X16" s="12" t="s">
        <v>175</v>
      </c>
      <c r="Y16" s="79" t="s">
        <v>247</v>
      </c>
      <c r="Z16" s="12" t="s">
        <v>175</v>
      </c>
      <c r="AA16" s="12" t="s">
        <v>175</v>
      </c>
      <c r="AB16" s="79" t="s">
        <v>247</v>
      </c>
      <c r="AC16" s="12" t="s">
        <v>175</v>
      </c>
      <c r="AD16" s="12" t="s">
        <v>175</v>
      </c>
      <c r="AE16" s="79" t="s">
        <v>247</v>
      </c>
      <c r="AF16" s="12" t="s">
        <v>175</v>
      </c>
      <c r="AG16" s="12" t="s">
        <v>175</v>
      </c>
      <c r="AH16" s="79" t="s">
        <v>247</v>
      </c>
    </row>
    <row r="17" spans="1:34" s="64" customFormat="1" ht="14.5" customHeight="1" thickBot="1">
      <c r="A17" s="70" t="s">
        <v>87</v>
      </c>
      <c r="B17" s="10">
        <v>636</v>
      </c>
      <c r="C17" s="10">
        <v>763</v>
      </c>
      <c r="D17" s="80">
        <f t="shared" si="0"/>
        <v>127</v>
      </c>
      <c r="E17" s="10" t="s">
        <v>175</v>
      </c>
      <c r="F17" s="10" t="s">
        <v>175</v>
      </c>
      <c r="G17" s="80" t="s">
        <v>247</v>
      </c>
      <c r="H17" s="10" t="s">
        <v>175</v>
      </c>
      <c r="I17" s="10" t="s">
        <v>175</v>
      </c>
      <c r="J17" s="80" t="s">
        <v>247</v>
      </c>
      <c r="K17" s="10" t="s">
        <v>175</v>
      </c>
      <c r="L17" s="10" t="s">
        <v>175</v>
      </c>
      <c r="M17" s="80" t="s">
        <v>247</v>
      </c>
      <c r="N17" s="10" t="s">
        <v>175</v>
      </c>
      <c r="O17" s="10" t="s">
        <v>175</v>
      </c>
      <c r="P17" s="80" t="s">
        <v>247</v>
      </c>
      <c r="Q17" s="10" t="s">
        <v>175</v>
      </c>
      <c r="R17" s="10" t="s">
        <v>175</v>
      </c>
      <c r="S17" s="80" t="s">
        <v>247</v>
      </c>
      <c r="T17" s="10" t="s">
        <v>175</v>
      </c>
      <c r="U17" s="10" t="s">
        <v>175</v>
      </c>
      <c r="V17" s="80" t="s">
        <v>247</v>
      </c>
      <c r="W17" s="10" t="s">
        <v>175</v>
      </c>
      <c r="X17" s="10" t="s">
        <v>175</v>
      </c>
      <c r="Y17" s="80" t="s">
        <v>247</v>
      </c>
      <c r="Z17" s="10" t="s">
        <v>175</v>
      </c>
      <c r="AA17" s="10" t="s">
        <v>175</v>
      </c>
      <c r="AB17" s="80" t="s">
        <v>247</v>
      </c>
      <c r="AC17" s="10" t="s">
        <v>175</v>
      </c>
      <c r="AD17" s="10" t="s">
        <v>175</v>
      </c>
      <c r="AE17" s="80" t="s">
        <v>247</v>
      </c>
      <c r="AF17" s="10" t="s">
        <v>175</v>
      </c>
      <c r="AG17" s="10" t="s">
        <v>175</v>
      </c>
      <c r="AH17" s="80" t="s">
        <v>247</v>
      </c>
    </row>
    <row r="18" spans="1:34" s="64" customFormat="1" ht="14.5" customHeight="1" thickBot="1">
      <c r="A18" s="71" t="s">
        <v>88</v>
      </c>
      <c r="B18" s="12">
        <v>497</v>
      </c>
      <c r="C18" s="12">
        <v>528</v>
      </c>
      <c r="D18" s="79">
        <f t="shared" si="0"/>
        <v>31</v>
      </c>
      <c r="E18" s="12" t="s">
        <v>175</v>
      </c>
      <c r="F18" s="12" t="s">
        <v>175</v>
      </c>
      <c r="G18" s="79" t="s">
        <v>247</v>
      </c>
      <c r="H18" s="12" t="s">
        <v>175</v>
      </c>
      <c r="I18" s="12" t="s">
        <v>175</v>
      </c>
      <c r="J18" s="79" t="s">
        <v>247</v>
      </c>
      <c r="K18" s="12" t="s">
        <v>175</v>
      </c>
      <c r="L18" s="12" t="s">
        <v>175</v>
      </c>
      <c r="M18" s="79" t="s">
        <v>247</v>
      </c>
      <c r="N18" s="12" t="s">
        <v>175</v>
      </c>
      <c r="O18" s="12" t="s">
        <v>175</v>
      </c>
      <c r="P18" s="79" t="s">
        <v>247</v>
      </c>
      <c r="Q18" s="12" t="s">
        <v>175</v>
      </c>
      <c r="R18" s="12" t="s">
        <v>175</v>
      </c>
      <c r="S18" s="79" t="s">
        <v>247</v>
      </c>
      <c r="T18" s="12" t="s">
        <v>175</v>
      </c>
      <c r="U18" s="12" t="s">
        <v>175</v>
      </c>
      <c r="V18" s="79" t="s">
        <v>247</v>
      </c>
      <c r="W18" s="12" t="s">
        <v>175</v>
      </c>
      <c r="X18" s="12" t="s">
        <v>175</v>
      </c>
      <c r="Y18" s="79" t="s">
        <v>247</v>
      </c>
      <c r="Z18" s="12" t="s">
        <v>175</v>
      </c>
      <c r="AA18" s="12" t="s">
        <v>175</v>
      </c>
      <c r="AB18" s="79" t="s">
        <v>247</v>
      </c>
      <c r="AC18" s="12" t="s">
        <v>175</v>
      </c>
      <c r="AD18" s="12" t="s">
        <v>175</v>
      </c>
      <c r="AE18" s="79" t="s">
        <v>247</v>
      </c>
      <c r="AF18" s="12" t="s">
        <v>175</v>
      </c>
      <c r="AG18" s="12" t="s">
        <v>175</v>
      </c>
      <c r="AH18" s="79" t="s">
        <v>247</v>
      </c>
    </row>
    <row r="19" spans="1:34" s="64" customFormat="1" ht="14.5" customHeight="1" thickBot="1">
      <c r="A19" s="70" t="s">
        <v>89</v>
      </c>
      <c r="B19" s="10">
        <v>694</v>
      </c>
      <c r="C19" s="10">
        <v>604</v>
      </c>
      <c r="D19" s="80">
        <f t="shared" si="0"/>
        <v>-90</v>
      </c>
      <c r="E19" s="10" t="s">
        <v>175</v>
      </c>
      <c r="F19" s="10" t="s">
        <v>175</v>
      </c>
      <c r="G19" s="80" t="s">
        <v>247</v>
      </c>
      <c r="H19" s="10" t="s">
        <v>175</v>
      </c>
      <c r="I19" s="10" t="s">
        <v>175</v>
      </c>
      <c r="J19" s="80" t="s">
        <v>247</v>
      </c>
      <c r="K19" s="10" t="s">
        <v>175</v>
      </c>
      <c r="L19" s="10" t="s">
        <v>175</v>
      </c>
      <c r="M19" s="80" t="s">
        <v>247</v>
      </c>
      <c r="N19" s="10" t="s">
        <v>175</v>
      </c>
      <c r="O19" s="10" t="s">
        <v>175</v>
      </c>
      <c r="P19" s="80" t="s">
        <v>247</v>
      </c>
      <c r="Q19" s="10" t="s">
        <v>175</v>
      </c>
      <c r="R19" s="10" t="s">
        <v>175</v>
      </c>
      <c r="S19" s="80" t="s">
        <v>247</v>
      </c>
      <c r="T19" s="10" t="s">
        <v>175</v>
      </c>
      <c r="U19" s="10" t="s">
        <v>175</v>
      </c>
      <c r="V19" s="80" t="s">
        <v>247</v>
      </c>
      <c r="W19" s="10" t="s">
        <v>175</v>
      </c>
      <c r="X19" s="10" t="s">
        <v>175</v>
      </c>
      <c r="Y19" s="80" t="s">
        <v>247</v>
      </c>
      <c r="Z19" s="10" t="s">
        <v>175</v>
      </c>
      <c r="AA19" s="10" t="s">
        <v>175</v>
      </c>
      <c r="AB19" s="80" t="s">
        <v>247</v>
      </c>
      <c r="AC19" s="10" t="s">
        <v>175</v>
      </c>
      <c r="AD19" s="10" t="s">
        <v>175</v>
      </c>
      <c r="AE19" s="80" t="s">
        <v>247</v>
      </c>
      <c r="AF19" s="10" t="s">
        <v>175</v>
      </c>
      <c r="AG19" s="10" t="s">
        <v>175</v>
      </c>
      <c r="AH19" s="80" t="s">
        <v>247</v>
      </c>
    </row>
    <row r="20" spans="1:34" s="64" customFormat="1" ht="14.5" customHeight="1" thickBot="1">
      <c r="A20" s="71" t="s">
        <v>63</v>
      </c>
      <c r="B20" s="12">
        <v>346</v>
      </c>
      <c r="C20" s="12">
        <v>335</v>
      </c>
      <c r="D20" s="79">
        <f t="shared" si="0"/>
        <v>-11</v>
      </c>
      <c r="E20" s="12" t="s">
        <v>175</v>
      </c>
      <c r="F20" s="12" t="s">
        <v>175</v>
      </c>
      <c r="G20" s="79" t="s">
        <v>247</v>
      </c>
      <c r="H20" s="12" t="s">
        <v>175</v>
      </c>
      <c r="I20" s="12" t="s">
        <v>175</v>
      </c>
      <c r="J20" s="79" t="s">
        <v>247</v>
      </c>
      <c r="K20" s="12" t="s">
        <v>175</v>
      </c>
      <c r="L20" s="12" t="s">
        <v>175</v>
      </c>
      <c r="M20" s="79" t="s">
        <v>247</v>
      </c>
      <c r="N20" s="12" t="s">
        <v>175</v>
      </c>
      <c r="O20" s="12" t="s">
        <v>175</v>
      </c>
      <c r="P20" s="79" t="s">
        <v>247</v>
      </c>
      <c r="Q20" s="12" t="s">
        <v>175</v>
      </c>
      <c r="R20" s="12" t="s">
        <v>175</v>
      </c>
      <c r="S20" s="79" t="s">
        <v>247</v>
      </c>
      <c r="T20" s="12" t="s">
        <v>175</v>
      </c>
      <c r="U20" s="12" t="s">
        <v>175</v>
      </c>
      <c r="V20" s="79" t="s">
        <v>247</v>
      </c>
      <c r="W20" s="12" t="s">
        <v>175</v>
      </c>
      <c r="X20" s="12" t="s">
        <v>175</v>
      </c>
      <c r="Y20" s="79" t="s">
        <v>247</v>
      </c>
      <c r="Z20" s="12" t="s">
        <v>175</v>
      </c>
      <c r="AA20" s="12" t="s">
        <v>175</v>
      </c>
      <c r="AB20" s="79" t="s">
        <v>247</v>
      </c>
      <c r="AC20" s="12" t="s">
        <v>175</v>
      </c>
      <c r="AD20" s="12" t="s">
        <v>175</v>
      </c>
      <c r="AE20" s="79" t="s">
        <v>247</v>
      </c>
      <c r="AF20" s="12" t="s">
        <v>175</v>
      </c>
      <c r="AG20" s="12" t="s">
        <v>175</v>
      </c>
      <c r="AH20" s="79" t="s">
        <v>247</v>
      </c>
    </row>
    <row r="21" spans="1:34" s="51" customFormat="1" ht="14.5" customHeight="1" thickBot="1">
      <c r="A21" s="59"/>
      <c r="B21" s="474" t="s">
        <v>313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 t="s">
        <v>313</v>
      </c>
      <c r="O21" s="474"/>
      <c r="P21" s="474"/>
      <c r="Q21" s="474"/>
      <c r="R21" s="474"/>
      <c r="S21" s="474"/>
      <c r="T21" s="474"/>
      <c r="U21" s="474"/>
      <c r="V21" s="474"/>
      <c r="W21" s="474" t="s">
        <v>313</v>
      </c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</row>
    <row r="22" spans="1:34" s="64" customFormat="1" ht="14.5" customHeight="1" thickBot="1">
      <c r="A22" s="249" t="s">
        <v>2</v>
      </c>
      <c r="B22" s="13">
        <f>B10*100/B$10</f>
        <v>100</v>
      </c>
      <c r="C22" s="13">
        <f>C10*100/C$10</f>
        <v>100</v>
      </c>
      <c r="D22" s="257" t="s">
        <v>247</v>
      </c>
      <c r="E22" s="13">
        <v>100</v>
      </c>
      <c r="F22" s="13">
        <v>100</v>
      </c>
      <c r="G22" s="257" t="s">
        <v>247</v>
      </c>
      <c r="H22" s="13">
        <f>H10*100/H$10</f>
        <v>100</v>
      </c>
      <c r="I22" s="13">
        <f>I10*100/I$10</f>
        <v>100</v>
      </c>
      <c r="J22" s="257" t="s">
        <v>247</v>
      </c>
      <c r="K22" s="13">
        <f>K10*100/K$10</f>
        <v>100</v>
      </c>
      <c r="L22" s="13">
        <f>L10*100/L$10</f>
        <v>100</v>
      </c>
      <c r="M22" s="257" t="s">
        <v>247</v>
      </c>
      <c r="N22" s="13">
        <f>N10*100/N$10</f>
        <v>100</v>
      </c>
      <c r="O22" s="13">
        <f>O10*100/O$10</f>
        <v>100</v>
      </c>
      <c r="P22" s="257" t="s">
        <v>247</v>
      </c>
      <c r="Q22" s="13">
        <f>Q10*100/Q$10</f>
        <v>100</v>
      </c>
      <c r="R22" s="13">
        <f>R10*100/R$10</f>
        <v>100</v>
      </c>
      <c r="S22" s="257" t="s">
        <v>247</v>
      </c>
      <c r="T22" s="13">
        <f>T10*100/T$10</f>
        <v>100</v>
      </c>
      <c r="U22" s="13">
        <f>U10*100/U$10</f>
        <v>100</v>
      </c>
      <c r="V22" s="257" t="s">
        <v>247</v>
      </c>
      <c r="W22" s="13">
        <f>W10*100/W$10</f>
        <v>100</v>
      </c>
      <c r="X22" s="13">
        <f>X10*100/X$10</f>
        <v>100</v>
      </c>
      <c r="Y22" s="257" t="s">
        <v>247</v>
      </c>
      <c r="Z22" s="13">
        <f>Z10*100/Z$10</f>
        <v>100</v>
      </c>
      <c r="AA22" s="13">
        <f>AA10*100/AA$10</f>
        <v>100</v>
      </c>
      <c r="AB22" s="257" t="s">
        <v>247</v>
      </c>
      <c r="AC22" s="13">
        <f>AC10*100/AC$10</f>
        <v>100</v>
      </c>
      <c r="AD22" s="13">
        <f>AD10*100/AD$10</f>
        <v>100</v>
      </c>
      <c r="AE22" s="257" t="s">
        <v>247</v>
      </c>
      <c r="AF22" s="13">
        <f>AF10*100/AF$10</f>
        <v>100</v>
      </c>
      <c r="AG22" s="13">
        <f>AG10*100/AG$10</f>
        <v>100</v>
      </c>
      <c r="AH22" s="257" t="s">
        <v>247</v>
      </c>
    </row>
    <row r="23" spans="1:34" s="64" customFormat="1" ht="14.5" customHeight="1" thickBot="1">
      <c r="A23" s="70" t="s">
        <v>143</v>
      </c>
      <c r="B23" s="129">
        <f>B11*100/B$10</f>
        <v>5.9320288362512876</v>
      </c>
      <c r="C23" s="129">
        <f t="shared" ref="B23:C32" si="1">C11*100/C$10</f>
        <v>8.5368027089645331</v>
      </c>
      <c r="D23" s="251">
        <f t="shared" ref="D23:D32" si="2">C23-B23</f>
        <v>2.6047738727132455</v>
      </c>
      <c r="E23" s="253" t="s">
        <v>175</v>
      </c>
      <c r="F23" s="253" t="s">
        <v>175</v>
      </c>
      <c r="G23" s="254" t="s">
        <v>247</v>
      </c>
      <c r="H23" s="253" t="s">
        <v>175</v>
      </c>
      <c r="I23" s="253" t="s">
        <v>175</v>
      </c>
      <c r="J23" s="254" t="s">
        <v>247</v>
      </c>
      <c r="K23" s="253" t="s">
        <v>175</v>
      </c>
      <c r="L23" s="253" t="s">
        <v>175</v>
      </c>
      <c r="M23" s="254" t="s">
        <v>247</v>
      </c>
      <c r="N23" s="253" t="s">
        <v>175</v>
      </c>
      <c r="O23" s="253" t="s">
        <v>175</v>
      </c>
      <c r="P23" s="254" t="s">
        <v>247</v>
      </c>
      <c r="Q23" s="253" t="s">
        <v>175</v>
      </c>
      <c r="R23" s="253" t="s">
        <v>175</v>
      </c>
      <c r="S23" s="254" t="s">
        <v>247</v>
      </c>
      <c r="T23" s="253" t="s">
        <v>175</v>
      </c>
      <c r="U23" s="253" t="s">
        <v>175</v>
      </c>
      <c r="V23" s="254" t="s">
        <v>247</v>
      </c>
      <c r="W23" s="253" t="s">
        <v>175</v>
      </c>
      <c r="X23" s="253" t="s">
        <v>175</v>
      </c>
      <c r="Y23" s="254" t="s">
        <v>247</v>
      </c>
      <c r="Z23" s="253" t="s">
        <v>175</v>
      </c>
      <c r="AA23" s="253" t="s">
        <v>175</v>
      </c>
      <c r="AB23" s="254" t="s">
        <v>247</v>
      </c>
      <c r="AC23" s="253" t="s">
        <v>175</v>
      </c>
      <c r="AD23" s="253" t="s">
        <v>175</v>
      </c>
      <c r="AE23" s="254" t="s">
        <v>247</v>
      </c>
      <c r="AF23" s="253" t="s">
        <v>175</v>
      </c>
      <c r="AG23" s="253" t="s">
        <v>175</v>
      </c>
      <c r="AH23" s="254" t="s">
        <v>247</v>
      </c>
    </row>
    <row r="24" spans="1:34" s="64" customFormat="1" ht="14.5" customHeight="1" thickBot="1">
      <c r="A24" s="71" t="s">
        <v>82</v>
      </c>
      <c r="B24" s="130">
        <f t="shared" si="1"/>
        <v>6.6735324407826981</v>
      </c>
      <c r="C24" s="130">
        <f t="shared" si="1"/>
        <v>7.9486722509356618</v>
      </c>
      <c r="D24" s="252">
        <f t="shared" si="2"/>
        <v>1.2751398101529636</v>
      </c>
      <c r="E24" s="12" t="s">
        <v>175</v>
      </c>
      <c r="F24" s="12" t="s">
        <v>175</v>
      </c>
      <c r="G24" s="79" t="s">
        <v>247</v>
      </c>
      <c r="H24" s="12" t="s">
        <v>175</v>
      </c>
      <c r="I24" s="12" t="s">
        <v>175</v>
      </c>
      <c r="J24" s="79" t="s">
        <v>247</v>
      </c>
      <c r="K24" s="12" t="s">
        <v>175</v>
      </c>
      <c r="L24" s="12" t="s">
        <v>175</v>
      </c>
      <c r="M24" s="79" t="s">
        <v>247</v>
      </c>
      <c r="N24" s="12" t="s">
        <v>175</v>
      </c>
      <c r="O24" s="12" t="s">
        <v>175</v>
      </c>
      <c r="P24" s="79" t="s">
        <v>247</v>
      </c>
      <c r="Q24" s="12" t="s">
        <v>175</v>
      </c>
      <c r="R24" s="12" t="s">
        <v>175</v>
      </c>
      <c r="S24" s="79" t="s">
        <v>247</v>
      </c>
      <c r="T24" s="12" t="s">
        <v>175</v>
      </c>
      <c r="U24" s="12" t="s">
        <v>175</v>
      </c>
      <c r="V24" s="79" t="s">
        <v>247</v>
      </c>
      <c r="W24" s="12" t="s">
        <v>175</v>
      </c>
      <c r="X24" s="12" t="s">
        <v>175</v>
      </c>
      <c r="Y24" s="79" t="s">
        <v>247</v>
      </c>
      <c r="Z24" s="12" t="s">
        <v>175</v>
      </c>
      <c r="AA24" s="12" t="s">
        <v>175</v>
      </c>
      <c r="AB24" s="79" t="s">
        <v>247</v>
      </c>
      <c r="AC24" s="12" t="s">
        <v>175</v>
      </c>
      <c r="AD24" s="12" t="s">
        <v>175</v>
      </c>
      <c r="AE24" s="79" t="s">
        <v>247</v>
      </c>
      <c r="AF24" s="12" t="s">
        <v>175</v>
      </c>
      <c r="AG24" s="12" t="s">
        <v>175</v>
      </c>
      <c r="AH24" s="79" t="s">
        <v>247</v>
      </c>
    </row>
    <row r="25" spans="1:34" s="64" customFormat="1" ht="14.5" customHeight="1" thickBot="1">
      <c r="A25" s="70" t="s">
        <v>83</v>
      </c>
      <c r="B25" s="131">
        <f t="shared" si="1"/>
        <v>7.3944387229660142</v>
      </c>
      <c r="C25" s="131">
        <f t="shared" si="1"/>
        <v>9.1071110319016224</v>
      </c>
      <c r="D25" s="251">
        <f t="shared" si="2"/>
        <v>1.7126723089356082</v>
      </c>
      <c r="E25" s="10" t="s">
        <v>175</v>
      </c>
      <c r="F25" s="10" t="s">
        <v>175</v>
      </c>
      <c r="G25" s="80" t="s">
        <v>247</v>
      </c>
      <c r="H25" s="10" t="s">
        <v>175</v>
      </c>
      <c r="I25" s="10" t="s">
        <v>175</v>
      </c>
      <c r="J25" s="80" t="s">
        <v>247</v>
      </c>
      <c r="K25" s="10" t="s">
        <v>175</v>
      </c>
      <c r="L25" s="10" t="s">
        <v>175</v>
      </c>
      <c r="M25" s="80" t="s">
        <v>247</v>
      </c>
      <c r="N25" s="10" t="s">
        <v>175</v>
      </c>
      <c r="O25" s="10" t="s">
        <v>175</v>
      </c>
      <c r="P25" s="80" t="s">
        <v>247</v>
      </c>
      <c r="Q25" s="10" t="s">
        <v>175</v>
      </c>
      <c r="R25" s="10" t="s">
        <v>175</v>
      </c>
      <c r="S25" s="80" t="s">
        <v>247</v>
      </c>
      <c r="T25" s="10" t="s">
        <v>175</v>
      </c>
      <c r="U25" s="10" t="s">
        <v>175</v>
      </c>
      <c r="V25" s="80" t="s">
        <v>247</v>
      </c>
      <c r="W25" s="10" t="s">
        <v>175</v>
      </c>
      <c r="X25" s="10" t="s">
        <v>175</v>
      </c>
      <c r="Y25" s="80" t="s">
        <v>247</v>
      </c>
      <c r="Z25" s="10" t="s">
        <v>175</v>
      </c>
      <c r="AA25" s="10" t="s">
        <v>175</v>
      </c>
      <c r="AB25" s="80" t="s">
        <v>247</v>
      </c>
      <c r="AC25" s="10" t="s">
        <v>175</v>
      </c>
      <c r="AD25" s="10" t="s">
        <v>175</v>
      </c>
      <c r="AE25" s="80" t="s">
        <v>247</v>
      </c>
      <c r="AF25" s="10" t="s">
        <v>175</v>
      </c>
      <c r="AG25" s="10" t="s">
        <v>175</v>
      </c>
      <c r="AH25" s="80" t="s">
        <v>247</v>
      </c>
    </row>
    <row r="26" spans="1:34" s="64" customFormat="1" ht="14.5" customHeight="1" thickBot="1">
      <c r="A26" s="71" t="s">
        <v>84</v>
      </c>
      <c r="B26" s="130">
        <f t="shared" si="1"/>
        <v>11.987641606591144</v>
      </c>
      <c r="C26" s="130">
        <f t="shared" si="1"/>
        <v>11.958652646587062</v>
      </c>
      <c r="D26" s="252">
        <f t="shared" si="2"/>
        <v>-2.8988960004081576E-2</v>
      </c>
      <c r="E26" s="12" t="s">
        <v>175</v>
      </c>
      <c r="F26" s="12" t="s">
        <v>175</v>
      </c>
      <c r="G26" s="79" t="s">
        <v>247</v>
      </c>
      <c r="H26" s="12" t="s">
        <v>175</v>
      </c>
      <c r="I26" s="12" t="s">
        <v>175</v>
      </c>
      <c r="J26" s="79" t="s">
        <v>247</v>
      </c>
      <c r="K26" s="12" t="s">
        <v>175</v>
      </c>
      <c r="L26" s="12" t="s">
        <v>175</v>
      </c>
      <c r="M26" s="79" t="s">
        <v>247</v>
      </c>
      <c r="N26" s="12" t="s">
        <v>175</v>
      </c>
      <c r="O26" s="12" t="s">
        <v>175</v>
      </c>
      <c r="P26" s="79" t="s">
        <v>247</v>
      </c>
      <c r="Q26" s="12" t="s">
        <v>175</v>
      </c>
      <c r="R26" s="12" t="s">
        <v>175</v>
      </c>
      <c r="S26" s="79" t="s">
        <v>247</v>
      </c>
      <c r="T26" s="12" t="s">
        <v>175</v>
      </c>
      <c r="U26" s="12" t="s">
        <v>175</v>
      </c>
      <c r="V26" s="79" t="s">
        <v>247</v>
      </c>
      <c r="W26" s="12" t="s">
        <v>175</v>
      </c>
      <c r="X26" s="12" t="s">
        <v>175</v>
      </c>
      <c r="Y26" s="79" t="s">
        <v>247</v>
      </c>
      <c r="Z26" s="12" t="s">
        <v>175</v>
      </c>
      <c r="AA26" s="12" t="s">
        <v>175</v>
      </c>
      <c r="AB26" s="79" t="s">
        <v>247</v>
      </c>
      <c r="AC26" s="12" t="s">
        <v>175</v>
      </c>
      <c r="AD26" s="12" t="s">
        <v>175</v>
      </c>
      <c r="AE26" s="79" t="s">
        <v>247</v>
      </c>
      <c r="AF26" s="12" t="s">
        <v>175</v>
      </c>
      <c r="AG26" s="12" t="s">
        <v>175</v>
      </c>
      <c r="AH26" s="79" t="s">
        <v>247</v>
      </c>
    </row>
    <row r="27" spans="1:34" s="64" customFormat="1" ht="14.5" customHeight="1" thickBot="1">
      <c r="A27" s="70" t="s">
        <v>85</v>
      </c>
      <c r="B27" s="131">
        <f t="shared" si="1"/>
        <v>11.101956745623069</v>
      </c>
      <c r="C27" s="131">
        <f t="shared" si="1"/>
        <v>11.744787025485653</v>
      </c>
      <c r="D27" s="251">
        <f t="shared" si="2"/>
        <v>0.64283027986258467</v>
      </c>
      <c r="E27" s="10" t="s">
        <v>175</v>
      </c>
      <c r="F27" s="10" t="s">
        <v>175</v>
      </c>
      <c r="G27" s="80" t="s">
        <v>247</v>
      </c>
      <c r="H27" s="10" t="s">
        <v>175</v>
      </c>
      <c r="I27" s="10" t="s">
        <v>175</v>
      </c>
      <c r="J27" s="80" t="s">
        <v>247</v>
      </c>
      <c r="K27" s="10" t="s">
        <v>175</v>
      </c>
      <c r="L27" s="10" t="s">
        <v>175</v>
      </c>
      <c r="M27" s="80" t="s">
        <v>247</v>
      </c>
      <c r="N27" s="10" t="s">
        <v>175</v>
      </c>
      <c r="O27" s="10" t="s">
        <v>175</v>
      </c>
      <c r="P27" s="80" t="s">
        <v>247</v>
      </c>
      <c r="Q27" s="10" t="s">
        <v>175</v>
      </c>
      <c r="R27" s="10" t="s">
        <v>175</v>
      </c>
      <c r="S27" s="80" t="s">
        <v>247</v>
      </c>
      <c r="T27" s="10" t="s">
        <v>175</v>
      </c>
      <c r="U27" s="10" t="s">
        <v>175</v>
      </c>
      <c r="V27" s="80" t="s">
        <v>247</v>
      </c>
      <c r="W27" s="10" t="s">
        <v>175</v>
      </c>
      <c r="X27" s="10" t="s">
        <v>175</v>
      </c>
      <c r="Y27" s="80" t="s">
        <v>247</v>
      </c>
      <c r="Z27" s="10" t="s">
        <v>175</v>
      </c>
      <c r="AA27" s="10" t="s">
        <v>175</v>
      </c>
      <c r="AB27" s="80" t="s">
        <v>247</v>
      </c>
      <c r="AC27" s="10" t="s">
        <v>175</v>
      </c>
      <c r="AD27" s="10" t="s">
        <v>175</v>
      </c>
      <c r="AE27" s="80" t="s">
        <v>247</v>
      </c>
      <c r="AF27" s="10" t="s">
        <v>175</v>
      </c>
      <c r="AG27" s="10" t="s">
        <v>175</v>
      </c>
      <c r="AH27" s="80" t="s">
        <v>247</v>
      </c>
    </row>
    <row r="28" spans="1:34" s="64" customFormat="1" ht="14.5" customHeight="1" thickBot="1">
      <c r="A28" s="71" t="s">
        <v>86</v>
      </c>
      <c r="B28" s="130">
        <f t="shared" si="1"/>
        <v>12.152420185375901</v>
      </c>
      <c r="C28" s="130">
        <f t="shared" si="1"/>
        <v>10.960613081447157</v>
      </c>
      <c r="D28" s="252">
        <f t="shared" si="2"/>
        <v>-1.1918071039287437</v>
      </c>
      <c r="E28" s="12" t="s">
        <v>175</v>
      </c>
      <c r="F28" s="12" t="s">
        <v>175</v>
      </c>
      <c r="G28" s="79" t="s">
        <v>247</v>
      </c>
      <c r="H28" s="12" t="s">
        <v>175</v>
      </c>
      <c r="I28" s="12" t="s">
        <v>175</v>
      </c>
      <c r="J28" s="79" t="s">
        <v>247</v>
      </c>
      <c r="K28" s="12" t="s">
        <v>175</v>
      </c>
      <c r="L28" s="12" t="s">
        <v>175</v>
      </c>
      <c r="M28" s="79" t="s">
        <v>247</v>
      </c>
      <c r="N28" s="12" t="s">
        <v>175</v>
      </c>
      <c r="O28" s="12" t="s">
        <v>175</v>
      </c>
      <c r="P28" s="79" t="s">
        <v>247</v>
      </c>
      <c r="Q28" s="12" t="s">
        <v>175</v>
      </c>
      <c r="R28" s="12" t="s">
        <v>175</v>
      </c>
      <c r="S28" s="79" t="s">
        <v>247</v>
      </c>
      <c r="T28" s="12" t="s">
        <v>175</v>
      </c>
      <c r="U28" s="12" t="s">
        <v>175</v>
      </c>
      <c r="V28" s="79" t="s">
        <v>247</v>
      </c>
      <c r="W28" s="12" t="s">
        <v>175</v>
      </c>
      <c r="X28" s="12" t="s">
        <v>175</v>
      </c>
      <c r="Y28" s="79" t="s">
        <v>247</v>
      </c>
      <c r="Z28" s="12" t="s">
        <v>175</v>
      </c>
      <c r="AA28" s="12" t="s">
        <v>175</v>
      </c>
      <c r="AB28" s="79" t="s">
        <v>247</v>
      </c>
      <c r="AC28" s="12" t="s">
        <v>175</v>
      </c>
      <c r="AD28" s="12" t="s">
        <v>175</v>
      </c>
      <c r="AE28" s="79" t="s">
        <v>247</v>
      </c>
      <c r="AF28" s="12" t="s">
        <v>175</v>
      </c>
      <c r="AG28" s="12" t="s">
        <v>175</v>
      </c>
      <c r="AH28" s="79" t="s">
        <v>247</v>
      </c>
    </row>
    <row r="29" spans="1:34" s="64" customFormat="1" ht="14.5" customHeight="1" thickBot="1">
      <c r="A29" s="70" t="s">
        <v>87</v>
      </c>
      <c r="B29" s="131">
        <f t="shared" si="1"/>
        <v>13.09989701338826</v>
      </c>
      <c r="C29" s="131">
        <f t="shared" si="1"/>
        <v>13.59828907503119</v>
      </c>
      <c r="D29" s="251">
        <f t="shared" si="2"/>
        <v>0.49839206164292982</v>
      </c>
      <c r="E29" s="10" t="s">
        <v>175</v>
      </c>
      <c r="F29" s="10" t="s">
        <v>175</v>
      </c>
      <c r="G29" s="80" t="s">
        <v>247</v>
      </c>
      <c r="H29" s="10" t="s">
        <v>175</v>
      </c>
      <c r="I29" s="10" t="s">
        <v>175</v>
      </c>
      <c r="J29" s="80" t="s">
        <v>247</v>
      </c>
      <c r="K29" s="10" t="s">
        <v>175</v>
      </c>
      <c r="L29" s="10" t="s">
        <v>175</v>
      </c>
      <c r="M29" s="80" t="s">
        <v>247</v>
      </c>
      <c r="N29" s="10" t="s">
        <v>175</v>
      </c>
      <c r="O29" s="10" t="s">
        <v>175</v>
      </c>
      <c r="P29" s="80" t="s">
        <v>247</v>
      </c>
      <c r="Q29" s="10" t="s">
        <v>175</v>
      </c>
      <c r="R29" s="10" t="s">
        <v>175</v>
      </c>
      <c r="S29" s="80" t="s">
        <v>247</v>
      </c>
      <c r="T29" s="10" t="s">
        <v>175</v>
      </c>
      <c r="U29" s="10" t="s">
        <v>175</v>
      </c>
      <c r="V29" s="80" t="s">
        <v>247</v>
      </c>
      <c r="W29" s="10" t="s">
        <v>175</v>
      </c>
      <c r="X29" s="10" t="s">
        <v>175</v>
      </c>
      <c r="Y29" s="80" t="s">
        <v>247</v>
      </c>
      <c r="Z29" s="10" t="s">
        <v>175</v>
      </c>
      <c r="AA29" s="10" t="s">
        <v>175</v>
      </c>
      <c r="AB29" s="80" t="s">
        <v>247</v>
      </c>
      <c r="AC29" s="10" t="s">
        <v>175</v>
      </c>
      <c r="AD29" s="10" t="s">
        <v>175</v>
      </c>
      <c r="AE29" s="80" t="s">
        <v>247</v>
      </c>
      <c r="AF29" s="10" t="s">
        <v>175</v>
      </c>
      <c r="AG29" s="10" t="s">
        <v>175</v>
      </c>
      <c r="AH29" s="80" t="s">
        <v>247</v>
      </c>
    </row>
    <row r="30" spans="1:34" s="64" customFormat="1" ht="14.5" customHeight="1" thickBot="1">
      <c r="A30" s="71" t="s">
        <v>88</v>
      </c>
      <c r="B30" s="130">
        <f t="shared" si="1"/>
        <v>10.236869207003089</v>
      </c>
      <c r="C30" s="130">
        <f t="shared" si="1"/>
        <v>9.41008732846195</v>
      </c>
      <c r="D30" s="252">
        <f t="shared" si="2"/>
        <v>-0.82678187854113894</v>
      </c>
      <c r="E30" s="12" t="s">
        <v>175</v>
      </c>
      <c r="F30" s="12" t="s">
        <v>175</v>
      </c>
      <c r="G30" s="79" t="s">
        <v>247</v>
      </c>
      <c r="H30" s="12" t="s">
        <v>175</v>
      </c>
      <c r="I30" s="12" t="s">
        <v>175</v>
      </c>
      <c r="J30" s="79" t="s">
        <v>247</v>
      </c>
      <c r="K30" s="12" t="s">
        <v>175</v>
      </c>
      <c r="L30" s="12" t="s">
        <v>175</v>
      </c>
      <c r="M30" s="79" t="s">
        <v>247</v>
      </c>
      <c r="N30" s="12" t="s">
        <v>175</v>
      </c>
      <c r="O30" s="12" t="s">
        <v>175</v>
      </c>
      <c r="P30" s="79" t="s">
        <v>247</v>
      </c>
      <c r="Q30" s="12" t="s">
        <v>175</v>
      </c>
      <c r="R30" s="12" t="s">
        <v>175</v>
      </c>
      <c r="S30" s="79" t="s">
        <v>247</v>
      </c>
      <c r="T30" s="12" t="s">
        <v>175</v>
      </c>
      <c r="U30" s="12" t="s">
        <v>175</v>
      </c>
      <c r="V30" s="79" t="s">
        <v>247</v>
      </c>
      <c r="W30" s="12" t="s">
        <v>175</v>
      </c>
      <c r="X30" s="12" t="s">
        <v>175</v>
      </c>
      <c r="Y30" s="79" t="s">
        <v>247</v>
      </c>
      <c r="Z30" s="12" t="s">
        <v>175</v>
      </c>
      <c r="AA30" s="12" t="s">
        <v>175</v>
      </c>
      <c r="AB30" s="79" t="s">
        <v>247</v>
      </c>
      <c r="AC30" s="12" t="s">
        <v>175</v>
      </c>
      <c r="AD30" s="12" t="s">
        <v>175</v>
      </c>
      <c r="AE30" s="79" t="s">
        <v>247</v>
      </c>
      <c r="AF30" s="12" t="s">
        <v>175</v>
      </c>
      <c r="AG30" s="12" t="s">
        <v>175</v>
      </c>
      <c r="AH30" s="79" t="s">
        <v>247</v>
      </c>
    </row>
    <row r="31" spans="1:34" s="64" customFormat="1" ht="14.5" customHeight="1" thickBot="1">
      <c r="A31" s="70" t="s">
        <v>89</v>
      </c>
      <c r="B31" s="131">
        <f t="shared" si="1"/>
        <v>14.294541709577755</v>
      </c>
      <c r="C31" s="131">
        <f t="shared" si="1"/>
        <v>10.764569595437534</v>
      </c>
      <c r="D31" s="251">
        <f t="shared" si="2"/>
        <v>-3.5299721141402216</v>
      </c>
      <c r="E31" s="10" t="s">
        <v>175</v>
      </c>
      <c r="F31" s="10" t="s">
        <v>175</v>
      </c>
      <c r="G31" s="80" t="s">
        <v>247</v>
      </c>
      <c r="H31" s="10" t="s">
        <v>175</v>
      </c>
      <c r="I31" s="10" t="s">
        <v>175</v>
      </c>
      <c r="J31" s="80" t="s">
        <v>247</v>
      </c>
      <c r="K31" s="10" t="s">
        <v>175</v>
      </c>
      <c r="L31" s="10" t="s">
        <v>175</v>
      </c>
      <c r="M31" s="80" t="s">
        <v>247</v>
      </c>
      <c r="N31" s="10" t="s">
        <v>175</v>
      </c>
      <c r="O31" s="10" t="s">
        <v>175</v>
      </c>
      <c r="P31" s="80" t="s">
        <v>247</v>
      </c>
      <c r="Q31" s="10" t="s">
        <v>175</v>
      </c>
      <c r="R31" s="10" t="s">
        <v>175</v>
      </c>
      <c r="S31" s="80" t="s">
        <v>247</v>
      </c>
      <c r="T31" s="10" t="s">
        <v>175</v>
      </c>
      <c r="U31" s="10" t="s">
        <v>175</v>
      </c>
      <c r="V31" s="80" t="s">
        <v>247</v>
      </c>
      <c r="W31" s="10" t="s">
        <v>175</v>
      </c>
      <c r="X31" s="10" t="s">
        <v>175</v>
      </c>
      <c r="Y31" s="80" t="s">
        <v>247</v>
      </c>
      <c r="Z31" s="10" t="s">
        <v>175</v>
      </c>
      <c r="AA31" s="10" t="s">
        <v>175</v>
      </c>
      <c r="AB31" s="80" t="s">
        <v>247</v>
      </c>
      <c r="AC31" s="10" t="s">
        <v>175</v>
      </c>
      <c r="AD31" s="10" t="s">
        <v>175</v>
      </c>
      <c r="AE31" s="80" t="s">
        <v>247</v>
      </c>
      <c r="AF31" s="10" t="s">
        <v>175</v>
      </c>
      <c r="AG31" s="10" t="s">
        <v>175</v>
      </c>
      <c r="AH31" s="80" t="s">
        <v>247</v>
      </c>
    </row>
    <row r="32" spans="1:34" s="64" customFormat="1" ht="14.5" customHeight="1" thickBot="1">
      <c r="A32" s="71" t="s">
        <v>63</v>
      </c>
      <c r="B32" s="130">
        <f t="shared" si="1"/>
        <v>7.1266735324407824</v>
      </c>
      <c r="C32" s="130">
        <f t="shared" si="1"/>
        <v>5.9704152557476382</v>
      </c>
      <c r="D32" s="252">
        <f t="shared" si="2"/>
        <v>-1.1562582766931442</v>
      </c>
      <c r="E32" s="12" t="s">
        <v>175</v>
      </c>
      <c r="F32" s="12" t="s">
        <v>175</v>
      </c>
      <c r="G32" s="79" t="s">
        <v>247</v>
      </c>
      <c r="H32" s="12" t="s">
        <v>175</v>
      </c>
      <c r="I32" s="12" t="s">
        <v>175</v>
      </c>
      <c r="J32" s="79" t="s">
        <v>247</v>
      </c>
      <c r="K32" s="12" t="s">
        <v>175</v>
      </c>
      <c r="L32" s="12" t="s">
        <v>175</v>
      </c>
      <c r="M32" s="79" t="s">
        <v>247</v>
      </c>
      <c r="N32" s="12" t="s">
        <v>175</v>
      </c>
      <c r="O32" s="12" t="s">
        <v>175</v>
      </c>
      <c r="P32" s="79" t="s">
        <v>247</v>
      </c>
      <c r="Q32" s="12" t="s">
        <v>175</v>
      </c>
      <c r="R32" s="12" t="s">
        <v>175</v>
      </c>
      <c r="S32" s="79" t="s">
        <v>247</v>
      </c>
      <c r="T32" s="12" t="s">
        <v>175</v>
      </c>
      <c r="U32" s="12" t="s">
        <v>175</v>
      </c>
      <c r="V32" s="79" t="s">
        <v>247</v>
      </c>
      <c r="W32" s="12" t="s">
        <v>175</v>
      </c>
      <c r="X32" s="12" t="s">
        <v>175</v>
      </c>
      <c r="Y32" s="79" t="s">
        <v>247</v>
      </c>
      <c r="Z32" s="12" t="s">
        <v>175</v>
      </c>
      <c r="AA32" s="12" t="s">
        <v>175</v>
      </c>
      <c r="AB32" s="79" t="s">
        <v>247</v>
      </c>
      <c r="AC32" s="12" t="s">
        <v>175</v>
      </c>
      <c r="AD32" s="12" t="s">
        <v>175</v>
      </c>
      <c r="AE32" s="79" t="s">
        <v>247</v>
      </c>
      <c r="AF32" s="12" t="s">
        <v>175</v>
      </c>
      <c r="AG32" s="12" t="s">
        <v>175</v>
      </c>
      <c r="AH32" s="79" t="s">
        <v>247</v>
      </c>
    </row>
    <row r="33" spans="1:34" s="210" customFormat="1" ht="20" customHeight="1">
      <c r="A33" s="456" t="s">
        <v>144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</row>
    <row r="34" spans="1:34" s="64" customFormat="1" ht="14.5" customHeight="1">
      <c r="A34" s="465" t="s">
        <v>305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</row>
  </sheetData>
  <mergeCells count="21">
    <mergeCell ref="A33:AH33"/>
    <mergeCell ref="A34:AH34"/>
    <mergeCell ref="E9:M9"/>
    <mergeCell ref="N9:AH9"/>
    <mergeCell ref="A5:A8"/>
    <mergeCell ref="E5:AE5"/>
    <mergeCell ref="B5:D7"/>
    <mergeCell ref="B21:M21"/>
    <mergeCell ref="N21:V21"/>
    <mergeCell ref="W21:AH21"/>
    <mergeCell ref="AF5:AH7"/>
    <mergeCell ref="E6:G7"/>
    <mergeCell ref="H6:J7"/>
    <mergeCell ref="K6:M7"/>
    <mergeCell ref="N6:P7"/>
    <mergeCell ref="Q6:S7"/>
    <mergeCell ref="T6:Y6"/>
    <mergeCell ref="AC6:AE7"/>
    <mergeCell ref="T7:V7"/>
    <mergeCell ref="W7:Y7"/>
    <mergeCell ref="Z6:AB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D14" sqref="D14"/>
    </sheetView>
  </sheetViews>
  <sheetFormatPr baseColWidth="10" defaultColWidth="10.81640625" defaultRowHeight="14"/>
  <cols>
    <col min="1" max="1" width="23.81640625" style="1" customWidth="1"/>
    <col min="2" max="11" width="14.54296875" style="1" customWidth="1"/>
    <col min="12" max="16384" width="10.81640625" style="1"/>
  </cols>
  <sheetData>
    <row r="1" spans="1:11" s="40" customFormat="1" ht="20.149999999999999" customHeight="1">
      <c r="A1" s="35" t="s">
        <v>0</v>
      </c>
    </row>
    <row r="2" spans="1:11" s="127" customFormat="1" ht="14.5" customHeight="1">
      <c r="A2" s="126"/>
    </row>
    <row r="3" spans="1:11" s="125" customFormat="1" ht="14.5" customHeight="1">
      <c r="A3" s="54" t="s">
        <v>326</v>
      </c>
    </row>
    <row r="4" spans="1:11" s="127" customFormat="1" ht="14.5" customHeight="1"/>
    <row r="5" spans="1:11" s="127" customFormat="1" ht="14.5" customHeight="1">
      <c r="A5" s="342" t="s">
        <v>28</v>
      </c>
      <c r="B5" s="342" t="s">
        <v>148</v>
      </c>
      <c r="C5" s="342"/>
      <c r="D5" s="342"/>
      <c r="E5" s="342"/>
      <c r="F5" s="342"/>
      <c r="G5" s="342" t="s">
        <v>165</v>
      </c>
      <c r="H5" s="342"/>
      <c r="I5" s="342"/>
      <c r="J5" s="342"/>
      <c r="K5" s="342"/>
    </row>
    <row r="6" spans="1:11" s="42" customFormat="1" ht="30" customHeight="1">
      <c r="A6" s="342"/>
      <c r="B6" s="380" t="s">
        <v>149</v>
      </c>
      <c r="C6" s="380" t="s">
        <v>151</v>
      </c>
      <c r="D6" s="380"/>
      <c r="E6" s="380"/>
      <c r="F6" s="380"/>
      <c r="G6" s="380" t="s">
        <v>149</v>
      </c>
      <c r="H6" s="380" t="s">
        <v>151</v>
      </c>
      <c r="I6" s="380"/>
      <c r="J6" s="380"/>
      <c r="K6" s="380"/>
    </row>
    <row r="7" spans="1:11" s="42" customFormat="1" ht="30" customHeight="1">
      <c r="A7" s="422"/>
      <c r="B7" s="381"/>
      <c r="C7" s="291" t="s">
        <v>150</v>
      </c>
      <c r="D7" s="291" t="s">
        <v>152</v>
      </c>
      <c r="E7" s="291" t="s">
        <v>153</v>
      </c>
      <c r="F7" s="291" t="s">
        <v>156</v>
      </c>
      <c r="G7" s="381"/>
      <c r="H7" s="291" t="s">
        <v>150</v>
      </c>
      <c r="I7" s="291" t="s">
        <v>152</v>
      </c>
      <c r="J7" s="291" t="s">
        <v>153</v>
      </c>
      <c r="K7" s="291" t="s">
        <v>156</v>
      </c>
    </row>
    <row r="8" spans="1:11" s="42" customFormat="1" ht="14.5" customHeight="1">
      <c r="A8" s="300"/>
      <c r="B8" s="411" t="s">
        <v>10</v>
      </c>
      <c r="C8" s="411"/>
      <c r="D8" s="411"/>
      <c r="E8" s="411"/>
      <c r="F8" s="411"/>
      <c r="G8" s="411" t="s">
        <v>10</v>
      </c>
      <c r="H8" s="411"/>
      <c r="I8" s="411"/>
      <c r="J8" s="411"/>
      <c r="K8" s="411"/>
    </row>
    <row r="9" spans="1:11" s="42" customFormat="1" ht="14.5" customHeight="1">
      <c r="A9" s="301"/>
      <c r="B9" s="413" t="s">
        <v>5</v>
      </c>
      <c r="C9" s="413"/>
      <c r="D9" s="413"/>
      <c r="E9" s="413"/>
      <c r="F9" s="413"/>
      <c r="G9" s="413" t="s">
        <v>5</v>
      </c>
      <c r="H9" s="413"/>
      <c r="I9" s="413"/>
      <c r="J9" s="413"/>
      <c r="K9" s="413"/>
    </row>
    <row r="10" spans="1:11" s="64" customFormat="1" ht="14.5" customHeight="1" thickBot="1">
      <c r="A10" s="277" t="s">
        <v>2</v>
      </c>
      <c r="B10" s="309">
        <f t="shared" ref="B10:K10" si="0">SUM(B11:B17)</f>
        <v>146777</v>
      </c>
      <c r="C10" s="309">
        <f t="shared" si="0"/>
        <v>27113</v>
      </c>
      <c r="D10" s="309">
        <f t="shared" si="0"/>
        <v>32224</v>
      </c>
      <c r="E10" s="309">
        <f t="shared" si="0"/>
        <v>51087</v>
      </c>
      <c r="F10" s="309">
        <f t="shared" si="0"/>
        <v>36353</v>
      </c>
      <c r="G10" s="309">
        <f t="shared" si="0"/>
        <v>90798</v>
      </c>
      <c r="H10" s="309">
        <f t="shared" si="0"/>
        <v>18145</v>
      </c>
      <c r="I10" s="309">
        <f t="shared" si="0"/>
        <v>24443</v>
      </c>
      <c r="J10" s="309">
        <f t="shared" si="0"/>
        <v>11402</v>
      </c>
      <c r="K10" s="309">
        <f t="shared" si="0"/>
        <v>36808</v>
      </c>
    </row>
    <row r="11" spans="1:11" s="64" customFormat="1" ht="14.5" customHeight="1" thickBot="1">
      <c r="A11" s="70" t="s">
        <v>3</v>
      </c>
      <c r="B11" s="11">
        <f t="shared" ref="B11:B17" si="1">SUM(C11:F11)</f>
        <v>45863</v>
      </c>
      <c r="C11" s="11">
        <f t="shared" ref="C11:F17" si="2">C30+C49</f>
        <v>9568</v>
      </c>
      <c r="D11" s="11">
        <f t="shared" si="2"/>
        <v>8256</v>
      </c>
      <c r="E11" s="11">
        <f t="shared" si="2"/>
        <v>16185</v>
      </c>
      <c r="F11" s="11">
        <f t="shared" si="2"/>
        <v>11854</v>
      </c>
      <c r="G11" s="11">
        <f t="shared" ref="G11:G17" si="3">SUM(H11:K11)</f>
        <v>33820</v>
      </c>
      <c r="H11" s="11">
        <f t="shared" ref="H11:K17" si="4">H30+H49</f>
        <v>6205</v>
      </c>
      <c r="I11" s="11">
        <f t="shared" si="4"/>
        <v>7107</v>
      </c>
      <c r="J11" s="11">
        <f t="shared" si="4"/>
        <v>3598</v>
      </c>
      <c r="K11" s="11">
        <f t="shared" si="4"/>
        <v>16910</v>
      </c>
    </row>
    <row r="12" spans="1:11" s="64" customFormat="1" ht="14.5" customHeight="1" thickBot="1">
      <c r="A12" s="71" t="s">
        <v>39</v>
      </c>
      <c r="B12" s="12">
        <f t="shared" si="1"/>
        <v>24757</v>
      </c>
      <c r="C12" s="12">
        <f t="shared" si="2"/>
        <v>3129</v>
      </c>
      <c r="D12" s="12">
        <f t="shared" si="2"/>
        <v>5094</v>
      </c>
      <c r="E12" s="12">
        <f t="shared" si="2"/>
        <v>9856</v>
      </c>
      <c r="F12" s="12">
        <f t="shared" si="2"/>
        <v>6678</v>
      </c>
      <c r="G12" s="12">
        <f t="shared" si="3"/>
        <v>13384</v>
      </c>
      <c r="H12" s="12">
        <f t="shared" si="4"/>
        <v>2276</v>
      </c>
      <c r="I12" s="12">
        <f t="shared" si="4"/>
        <v>3681</v>
      </c>
      <c r="J12" s="12">
        <f t="shared" si="4"/>
        <v>2060</v>
      </c>
      <c r="K12" s="12">
        <f t="shared" si="4"/>
        <v>5367</v>
      </c>
    </row>
    <row r="13" spans="1:11" s="64" customFormat="1" ht="14.5" customHeight="1">
      <c r="A13" s="44" t="s">
        <v>225</v>
      </c>
      <c r="B13" s="10">
        <f t="shared" si="1"/>
        <v>27982</v>
      </c>
      <c r="C13" s="10">
        <f t="shared" si="2"/>
        <v>2285</v>
      </c>
      <c r="D13" s="10">
        <f t="shared" si="2"/>
        <v>4747</v>
      </c>
      <c r="E13" s="10">
        <f t="shared" si="2"/>
        <v>12435</v>
      </c>
      <c r="F13" s="10">
        <f t="shared" si="2"/>
        <v>8515</v>
      </c>
      <c r="G13" s="10">
        <f t="shared" si="3"/>
        <v>14766</v>
      </c>
      <c r="H13" s="10">
        <f t="shared" si="4"/>
        <v>1865</v>
      </c>
      <c r="I13" s="10">
        <f t="shared" si="4"/>
        <v>3522</v>
      </c>
      <c r="J13" s="10">
        <f t="shared" si="4"/>
        <v>2469</v>
      </c>
      <c r="K13" s="10">
        <f t="shared" si="4"/>
        <v>6910</v>
      </c>
    </row>
    <row r="14" spans="1:11" s="64" customFormat="1" ht="14.5" customHeight="1">
      <c r="A14" s="43" t="s">
        <v>26</v>
      </c>
      <c r="B14" s="12">
        <f t="shared" si="1"/>
        <v>8141</v>
      </c>
      <c r="C14" s="12">
        <f t="shared" si="2"/>
        <v>1974</v>
      </c>
      <c r="D14" s="12">
        <f t="shared" si="2"/>
        <v>2030</v>
      </c>
      <c r="E14" s="12">
        <f t="shared" si="2"/>
        <v>2385</v>
      </c>
      <c r="F14" s="12">
        <f t="shared" si="2"/>
        <v>1752</v>
      </c>
      <c r="G14" s="12">
        <f t="shared" si="3"/>
        <v>4651</v>
      </c>
      <c r="H14" s="12">
        <f t="shared" si="4"/>
        <v>1227</v>
      </c>
      <c r="I14" s="12">
        <f t="shared" si="4"/>
        <v>1380</v>
      </c>
      <c r="J14" s="12">
        <f t="shared" si="4"/>
        <v>568</v>
      </c>
      <c r="K14" s="12">
        <f t="shared" si="4"/>
        <v>1476</v>
      </c>
    </row>
    <row r="15" spans="1:11" s="64" customFormat="1" ht="14.5" customHeight="1" thickBot="1">
      <c r="A15" s="44" t="s">
        <v>227</v>
      </c>
      <c r="B15" s="10">
        <f t="shared" si="1"/>
        <v>14099</v>
      </c>
      <c r="C15" s="10">
        <f t="shared" si="2"/>
        <v>3489</v>
      </c>
      <c r="D15" s="10">
        <f t="shared" si="2"/>
        <v>3877</v>
      </c>
      <c r="E15" s="10">
        <f t="shared" si="2"/>
        <v>3691</v>
      </c>
      <c r="F15" s="10">
        <f t="shared" si="2"/>
        <v>3042</v>
      </c>
      <c r="G15" s="10">
        <f t="shared" si="3"/>
        <v>7962</v>
      </c>
      <c r="H15" s="10">
        <f t="shared" si="4"/>
        <v>2120</v>
      </c>
      <c r="I15" s="10">
        <f t="shared" si="4"/>
        <v>2450</v>
      </c>
      <c r="J15" s="10">
        <f t="shared" si="4"/>
        <v>917</v>
      </c>
      <c r="K15" s="10">
        <f t="shared" si="4"/>
        <v>2475</v>
      </c>
    </row>
    <row r="16" spans="1:11" s="64" customFormat="1" ht="14.5" customHeight="1" thickBot="1">
      <c r="A16" s="71" t="s">
        <v>27</v>
      </c>
      <c r="B16" s="12">
        <f t="shared" si="1"/>
        <v>4962</v>
      </c>
      <c r="C16" s="12">
        <f t="shared" si="2"/>
        <v>1203</v>
      </c>
      <c r="D16" s="12">
        <f t="shared" si="2"/>
        <v>1274</v>
      </c>
      <c r="E16" s="12">
        <f t="shared" si="2"/>
        <v>1570</v>
      </c>
      <c r="F16" s="12">
        <f t="shared" si="2"/>
        <v>915</v>
      </c>
      <c r="G16" s="12">
        <f t="shared" si="3"/>
        <v>2658</v>
      </c>
      <c r="H16" s="12">
        <f t="shared" si="4"/>
        <v>711</v>
      </c>
      <c r="I16" s="12">
        <f t="shared" si="4"/>
        <v>897</v>
      </c>
      <c r="J16" s="12">
        <f t="shared" si="4"/>
        <v>339</v>
      </c>
      <c r="K16" s="12">
        <f t="shared" si="4"/>
        <v>711</v>
      </c>
    </row>
    <row r="17" spans="1:11" s="64" customFormat="1" ht="14.5" customHeight="1" thickBot="1">
      <c r="A17" s="70" t="s">
        <v>4</v>
      </c>
      <c r="B17" s="10">
        <f t="shared" si="1"/>
        <v>20973</v>
      </c>
      <c r="C17" s="10">
        <f t="shared" si="2"/>
        <v>5465</v>
      </c>
      <c r="D17" s="10">
        <f t="shared" si="2"/>
        <v>6946</v>
      </c>
      <c r="E17" s="10">
        <f t="shared" si="2"/>
        <v>4965</v>
      </c>
      <c r="F17" s="10">
        <f t="shared" si="2"/>
        <v>3597</v>
      </c>
      <c r="G17" s="10">
        <f t="shared" si="3"/>
        <v>13557</v>
      </c>
      <c r="H17" s="10">
        <f t="shared" si="4"/>
        <v>3741</v>
      </c>
      <c r="I17" s="10">
        <f t="shared" si="4"/>
        <v>5406</v>
      </c>
      <c r="J17" s="10">
        <f t="shared" si="4"/>
        <v>1451</v>
      </c>
      <c r="K17" s="10">
        <f t="shared" si="4"/>
        <v>2959</v>
      </c>
    </row>
    <row r="18" spans="1:11" s="42" customFormat="1" ht="14.5" customHeight="1" thickBot="1">
      <c r="A18" s="144"/>
      <c r="B18" s="336" t="s">
        <v>95</v>
      </c>
      <c r="C18" s="336"/>
      <c r="D18" s="336"/>
      <c r="E18" s="336"/>
      <c r="F18" s="475"/>
      <c r="G18" s="336" t="s">
        <v>95</v>
      </c>
      <c r="H18" s="336"/>
      <c r="I18" s="336"/>
      <c r="J18" s="336"/>
      <c r="K18" s="475"/>
    </row>
    <row r="19" spans="1:11" s="64" customFormat="1" ht="14.5" customHeight="1" thickBot="1">
      <c r="A19" s="134" t="s">
        <v>2</v>
      </c>
      <c r="B19" s="13">
        <f t="shared" ref="B19:F26" si="5">B10*100/$B10</f>
        <v>100</v>
      </c>
      <c r="C19" s="128">
        <f t="shared" si="5"/>
        <v>18.47224020112143</v>
      </c>
      <c r="D19" s="128">
        <f t="shared" si="5"/>
        <v>21.954393399510824</v>
      </c>
      <c r="E19" s="128">
        <f t="shared" si="5"/>
        <v>34.805861953848357</v>
      </c>
      <c r="F19" s="128">
        <f t="shared" si="5"/>
        <v>24.767504445519393</v>
      </c>
      <c r="G19" s="13">
        <f t="shared" ref="G19:K26" si="6">G10*100/$G10</f>
        <v>100</v>
      </c>
      <c r="H19" s="128">
        <f t="shared" si="6"/>
        <v>19.983920350668516</v>
      </c>
      <c r="I19" s="128">
        <f t="shared" si="6"/>
        <v>26.920196480098681</v>
      </c>
      <c r="J19" s="128">
        <f t="shared" si="6"/>
        <v>12.557545320381506</v>
      </c>
      <c r="K19" s="128">
        <f t="shared" si="6"/>
        <v>40.538337848851299</v>
      </c>
    </row>
    <row r="20" spans="1:11" s="64" customFormat="1" ht="14.5" customHeight="1" thickBot="1">
      <c r="A20" s="70" t="s">
        <v>3</v>
      </c>
      <c r="B20" s="11">
        <f t="shared" si="5"/>
        <v>100</v>
      </c>
      <c r="C20" s="129">
        <f t="shared" si="5"/>
        <v>20.862132873994288</v>
      </c>
      <c r="D20" s="129">
        <f t="shared" si="5"/>
        <v>18.001439068530189</v>
      </c>
      <c r="E20" s="129">
        <f t="shared" si="5"/>
        <v>35.289885092558272</v>
      </c>
      <c r="F20" s="129">
        <f t="shared" si="5"/>
        <v>25.846542964917255</v>
      </c>
      <c r="G20" s="11">
        <f t="shared" si="6"/>
        <v>100</v>
      </c>
      <c r="H20" s="129">
        <f t="shared" si="6"/>
        <v>18.347131874630396</v>
      </c>
      <c r="I20" s="129">
        <f t="shared" si="6"/>
        <v>21.014192785334121</v>
      </c>
      <c r="J20" s="129">
        <f t="shared" si="6"/>
        <v>10.638675340035482</v>
      </c>
      <c r="K20" s="129">
        <f t="shared" si="6"/>
        <v>50</v>
      </c>
    </row>
    <row r="21" spans="1:11" s="64" customFormat="1" ht="14.5" customHeight="1" thickBot="1">
      <c r="A21" s="71" t="s">
        <v>39</v>
      </c>
      <c r="B21" s="12">
        <f t="shared" si="5"/>
        <v>100</v>
      </c>
      <c r="C21" s="130">
        <f t="shared" si="5"/>
        <v>12.638849618289777</v>
      </c>
      <c r="D21" s="130">
        <f t="shared" si="5"/>
        <v>20.57599870743628</v>
      </c>
      <c r="E21" s="130">
        <f t="shared" si="5"/>
        <v>39.810962556044757</v>
      </c>
      <c r="F21" s="130">
        <f t="shared" si="5"/>
        <v>26.974189118229187</v>
      </c>
      <c r="G21" s="12">
        <f t="shared" si="6"/>
        <v>100</v>
      </c>
      <c r="H21" s="130">
        <f t="shared" si="6"/>
        <v>17.005379557680811</v>
      </c>
      <c r="I21" s="130">
        <f t="shared" si="6"/>
        <v>27.502988643156009</v>
      </c>
      <c r="J21" s="130">
        <f t="shared" si="6"/>
        <v>15.39151225343694</v>
      </c>
      <c r="K21" s="130">
        <f t="shared" si="6"/>
        <v>40.100119545726237</v>
      </c>
    </row>
    <row r="22" spans="1:11" s="64" customFormat="1" ht="14.5" customHeight="1">
      <c r="A22" s="44" t="s">
        <v>225</v>
      </c>
      <c r="B22" s="10">
        <f t="shared" si="5"/>
        <v>100</v>
      </c>
      <c r="C22" s="131">
        <f t="shared" si="5"/>
        <v>8.1659638338932172</v>
      </c>
      <c r="D22" s="131">
        <f t="shared" si="5"/>
        <v>16.964477163891072</v>
      </c>
      <c r="E22" s="131">
        <f t="shared" si="5"/>
        <v>44.439282395825892</v>
      </c>
      <c r="F22" s="131">
        <f t="shared" si="5"/>
        <v>30.430276606389821</v>
      </c>
      <c r="G22" s="10">
        <f t="shared" si="6"/>
        <v>100</v>
      </c>
      <c r="H22" s="131">
        <f t="shared" si="6"/>
        <v>12.630367059460923</v>
      </c>
      <c r="I22" s="131">
        <f t="shared" si="6"/>
        <v>23.852092645266151</v>
      </c>
      <c r="J22" s="131">
        <f t="shared" si="6"/>
        <v>16.720845184884194</v>
      </c>
      <c r="K22" s="131">
        <f t="shared" si="6"/>
        <v>46.796695110388733</v>
      </c>
    </row>
    <row r="23" spans="1:11" s="64" customFormat="1" ht="14.5" customHeight="1">
      <c r="A23" s="43" t="s">
        <v>26</v>
      </c>
      <c r="B23" s="12">
        <f t="shared" si="5"/>
        <v>100</v>
      </c>
      <c r="C23" s="130">
        <f t="shared" si="5"/>
        <v>24.247635425623386</v>
      </c>
      <c r="D23" s="130">
        <f t="shared" si="5"/>
        <v>24.935511607910577</v>
      </c>
      <c r="E23" s="130">
        <f t="shared" si="5"/>
        <v>29.296155263481143</v>
      </c>
      <c r="F23" s="130">
        <f t="shared" si="5"/>
        <v>21.52069770298489</v>
      </c>
      <c r="G23" s="12">
        <f t="shared" si="6"/>
        <v>100</v>
      </c>
      <c r="H23" s="130">
        <f t="shared" si="6"/>
        <v>26.381423349817243</v>
      </c>
      <c r="I23" s="130">
        <f t="shared" si="6"/>
        <v>29.671038486347022</v>
      </c>
      <c r="J23" s="130">
        <f t="shared" si="6"/>
        <v>12.212427434960224</v>
      </c>
      <c r="K23" s="130">
        <f t="shared" si="6"/>
        <v>31.735110728875512</v>
      </c>
    </row>
    <row r="24" spans="1:11" s="64" customFormat="1" ht="14.5" customHeight="1" thickBot="1">
      <c r="A24" s="44" t="s">
        <v>227</v>
      </c>
      <c r="B24" s="10">
        <f t="shared" si="5"/>
        <v>100</v>
      </c>
      <c r="C24" s="131">
        <f t="shared" si="5"/>
        <v>24.746435917440952</v>
      </c>
      <c r="D24" s="131">
        <f t="shared" si="5"/>
        <v>27.498404142137741</v>
      </c>
      <c r="E24" s="131">
        <f t="shared" si="5"/>
        <v>26.179161642669694</v>
      </c>
      <c r="F24" s="131">
        <f t="shared" si="5"/>
        <v>21.575998297751614</v>
      </c>
      <c r="G24" s="10">
        <f t="shared" si="6"/>
        <v>100</v>
      </c>
      <c r="H24" s="131">
        <f t="shared" si="6"/>
        <v>26.626475759859332</v>
      </c>
      <c r="I24" s="131">
        <f t="shared" si="6"/>
        <v>30.771163024365737</v>
      </c>
      <c r="J24" s="131">
        <f t="shared" si="6"/>
        <v>11.51720673197689</v>
      </c>
      <c r="K24" s="131">
        <f t="shared" si="6"/>
        <v>31.085154483798039</v>
      </c>
    </row>
    <row r="25" spans="1:11" s="64" customFormat="1" ht="14.5" customHeight="1" thickBot="1">
      <c r="A25" s="71" t="s">
        <v>27</v>
      </c>
      <c r="B25" s="12">
        <f t="shared" si="5"/>
        <v>100</v>
      </c>
      <c r="C25" s="130">
        <f t="shared" si="5"/>
        <v>24.244256348246676</v>
      </c>
      <c r="D25" s="130">
        <f t="shared" si="5"/>
        <v>25.675130995566303</v>
      </c>
      <c r="E25" s="130">
        <f t="shared" si="5"/>
        <v>31.640467553405884</v>
      </c>
      <c r="F25" s="130">
        <f t="shared" si="5"/>
        <v>18.440145102781138</v>
      </c>
      <c r="G25" s="12">
        <f t="shared" si="6"/>
        <v>100</v>
      </c>
      <c r="H25" s="130">
        <f t="shared" si="6"/>
        <v>26.74943566591422</v>
      </c>
      <c r="I25" s="130">
        <f t="shared" si="6"/>
        <v>33.747178329571106</v>
      </c>
      <c r="J25" s="130">
        <f t="shared" si="6"/>
        <v>12.753950338600452</v>
      </c>
      <c r="K25" s="130">
        <f t="shared" si="6"/>
        <v>26.74943566591422</v>
      </c>
    </row>
    <row r="26" spans="1:11" s="64" customFormat="1" ht="14.5" customHeight="1">
      <c r="A26" s="313" t="s">
        <v>4</v>
      </c>
      <c r="B26" s="314">
        <f t="shared" si="5"/>
        <v>100</v>
      </c>
      <c r="C26" s="315">
        <f t="shared" si="5"/>
        <v>26.057311781814715</v>
      </c>
      <c r="D26" s="315">
        <f t="shared" si="5"/>
        <v>33.118771754160107</v>
      </c>
      <c r="E26" s="315">
        <f t="shared" si="5"/>
        <v>23.673294235445574</v>
      </c>
      <c r="F26" s="315">
        <f t="shared" si="5"/>
        <v>17.150622228579604</v>
      </c>
      <c r="G26" s="314">
        <f t="shared" si="6"/>
        <v>100</v>
      </c>
      <c r="H26" s="315">
        <f t="shared" si="6"/>
        <v>27.59460057534853</v>
      </c>
      <c r="I26" s="315">
        <f t="shared" si="6"/>
        <v>39.876078778490815</v>
      </c>
      <c r="J26" s="315">
        <f t="shared" si="6"/>
        <v>10.702957881537213</v>
      </c>
      <c r="K26" s="315">
        <f t="shared" si="6"/>
        <v>21.826362764623443</v>
      </c>
    </row>
    <row r="27" spans="1:11" s="42" customFormat="1" ht="14.5" customHeight="1">
      <c r="A27" s="300"/>
      <c r="B27" s="411" t="s">
        <v>30</v>
      </c>
      <c r="C27" s="411"/>
      <c r="D27" s="411"/>
      <c r="E27" s="411"/>
      <c r="F27" s="411"/>
      <c r="G27" s="411" t="s">
        <v>30</v>
      </c>
      <c r="H27" s="411"/>
      <c r="I27" s="411"/>
      <c r="J27" s="411"/>
      <c r="K27" s="411"/>
    </row>
    <row r="28" spans="1:11" s="42" customFormat="1" ht="14.5" customHeight="1">
      <c r="A28" s="301"/>
      <c r="B28" s="413" t="s">
        <v>5</v>
      </c>
      <c r="C28" s="413"/>
      <c r="D28" s="413"/>
      <c r="E28" s="413"/>
      <c r="F28" s="413"/>
      <c r="G28" s="413" t="s">
        <v>5</v>
      </c>
      <c r="H28" s="413"/>
      <c r="I28" s="413"/>
      <c r="J28" s="413"/>
      <c r="K28" s="413"/>
    </row>
    <row r="29" spans="1:11" s="64" customFormat="1" ht="14.5" customHeight="1" thickBot="1">
      <c r="A29" s="277" t="s">
        <v>2</v>
      </c>
      <c r="B29" s="309">
        <f t="shared" ref="B29:K29" si="7">SUM(B30:B36)</f>
        <v>112866</v>
      </c>
      <c r="C29" s="309">
        <f t="shared" si="7"/>
        <v>10696</v>
      </c>
      <c r="D29" s="309">
        <f t="shared" si="7"/>
        <v>24214</v>
      </c>
      <c r="E29" s="309">
        <f t="shared" si="7"/>
        <v>46845</v>
      </c>
      <c r="F29" s="309">
        <f t="shared" si="7"/>
        <v>31111</v>
      </c>
      <c r="G29" s="309">
        <f t="shared" si="7"/>
        <v>65688</v>
      </c>
      <c r="H29" s="309">
        <f t="shared" si="7"/>
        <v>9023</v>
      </c>
      <c r="I29" s="309">
        <f t="shared" si="7"/>
        <v>18935</v>
      </c>
      <c r="J29" s="309">
        <f t="shared" si="7"/>
        <v>9664</v>
      </c>
      <c r="K29" s="309">
        <f t="shared" si="7"/>
        <v>28066</v>
      </c>
    </row>
    <row r="30" spans="1:11" s="64" customFormat="1" ht="14.5" customHeight="1" thickBot="1">
      <c r="A30" s="70" t="s">
        <v>3</v>
      </c>
      <c r="B30" s="11">
        <f t="shared" ref="B30:B36" si="8">SUM(C30:F30)</f>
        <v>36190</v>
      </c>
      <c r="C30" s="11">
        <v>3200</v>
      </c>
      <c r="D30" s="11">
        <v>6781</v>
      </c>
      <c r="E30" s="11">
        <v>15912</v>
      </c>
      <c r="F30" s="11">
        <v>10297</v>
      </c>
      <c r="G30" s="11">
        <f t="shared" ref="G30:G36" si="9">SUM(H30:K30)</f>
        <v>22120</v>
      </c>
      <c r="H30" s="11">
        <v>2738</v>
      </c>
      <c r="I30" s="11">
        <v>5198</v>
      </c>
      <c r="J30" s="11">
        <v>3124</v>
      </c>
      <c r="K30" s="11">
        <v>11060</v>
      </c>
    </row>
    <row r="31" spans="1:11" s="64" customFormat="1" ht="14.5" customHeight="1" thickBot="1">
      <c r="A31" s="71" t="s">
        <v>39</v>
      </c>
      <c r="B31" s="12">
        <f t="shared" si="8"/>
        <v>20583</v>
      </c>
      <c r="C31" s="12">
        <v>1654</v>
      </c>
      <c r="D31" s="12">
        <v>3961</v>
      </c>
      <c r="E31" s="12">
        <v>9029</v>
      </c>
      <c r="F31" s="12">
        <v>5939</v>
      </c>
      <c r="G31" s="12">
        <f t="shared" si="9"/>
        <v>11044</v>
      </c>
      <c r="H31" s="12">
        <v>1399</v>
      </c>
      <c r="I31" s="12">
        <v>3049</v>
      </c>
      <c r="J31" s="12">
        <v>1798</v>
      </c>
      <c r="K31" s="12">
        <v>4798</v>
      </c>
    </row>
    <row r="32" spans="1:11" s="64" customFormat="1" ht="14.5" customHeight="1">
      <c r="A32" s="44" t="s">
        <v>225</v>
      </c>
      <c r="B32" s="10">
        <f t="shared" si="8"/>
        <v>27074</v>
      </c>
      <c r="C32" s="10">
        <v>2012</v>
      </c>
      <c r="D32" s="10">
        <v>4526</v>
      </c>
      <c r="E32" s="10">
        <v>12255</v>
      </c>
      <c r="F32" s="10">
        <v>8281</v>
      </c>
      <c r="G32" s="10">
        <f t="shared" si="9"/>
        <v>14223</v>
      </c>
      <c r="H32" s="10">
        <v>1696</v>
      </c>
      <c r="I32" s="10">
        <v>3392</v>
      </c>
      <c r="J32" s="10">
        <v>2412</v>
      </c>
      <c r="K32" s="10">
        <v>6723</v>
      </c>
    </row>
    <row r="33" spans="1:11" s="64" customFormat="1" ht="14.5" customHeight="1">
      <c r="A33" s="43" t="s">
        <v>26</v>
      </c>
      <c r="B33" s="12">
        <f t="shared" si="8"/>
        <v>4854</v>
      </c>
      <c r="C33" s="12">
        <v>417</v>
      </c>
      <c r="D33" s="12">
        <v>1197</v>
      </c>
      <c r="E33" s="12">
        <v>1916</v>
      </c>
      <c r="F33" s="12">
        <v>1324</v>
      </c>
      <c r="G33" s="12">
        <f t="shared" si="9"/>
        <v>2881</v>
      </c>
      <c r="H33" s="12">
        <v>353</v>
      </c>
      <c r="I33" s="12">
        <v>959</v>
      </c>
      <c r="J33" s="12">
        <v>419</v>
      </c>
      <c r="K33" s="12">
        <v>1150</v>
      </c>
    </row>
    <row r="34" spans="1:11" s="64" customFormat="1" ht="14.5" customHeight="1" thickBot="1">
      <c r="A34" s="44" t="s">
        <v>227</v>
      </c>
      <c r="B34" s="10">
        <f t="shared" si="8"/>
        <v>7201</v>
      </c>
      <c r="C34" s="10">
        <v>745</v>
      </c>
      <c r="D34" s="10">
        <v>1934</v>
      </c>
      <c r="E34" s="10">
        <v>2565</v>
      </c>
      <c r="F34" s="10">
        <v>1957</v>
      </c>
      <c r="G34" s="10">
        <f t="shared" si="9"/>
        <v>4190</v>
      </c>
      <c r="H34" s="10">
        <v>596</v>
      </c>
      <c r="I34" s="10">
        <v>1402</v>
      </c>
      <c r="J34" s="10">
        <v>567</v>
      </c>
      <c r="K34" s="10">
        <v>1625</v>
      </c>
    </row>
    <row r="35" spans="1:11" s="64" customFormat="1" ht="14.5" customHeight="1" thickBot="1">
      <c r="A35" s="71" t="s">
        <v>27</v>
      </c>
      <c r="B35" s="12">
        <f t="shared" si="8"/>
        <v>3141</v>
      </c>
      <c r="C35" s="12">
        <v>292</v>
      </c>
      <c r="D35" s="12">
        <v>794</v>
      </c>
      <c r="E35" s="12">
        <v>1304</v>
      </c>
      <c r="F35" s="12">
        <v>751</v>
      </c>
      <c r="G35" s="12">
        <f t="shared" si="9"/>
        <v>1729</v>
      </c>
      <c r="H35" s="12">
        <v>218</v>
      </c>
      <c r="I35" s="12">
        <v>622</v>
      </c>
      <c r="J35" s="12">
        <v>278</v>
      </c>
      <c r="K35" s="12">
        <v>611</v>
      </c>
    </row>
    <row r="36" spans="1:11" s="64" customFormat="1" ht="14.5" customHeight="1" thickBot="1">
      <c r="A36" s="70" t="s">
        <v>4</v>
      </c>
      <c r="B36" s="10">
        <f t="shared" si="8"/>
        <v>13823</v>
      </c>
      <c r="C36" s="10">
        <v>2376</v>
      </c>
      <c r="D36" s="10">
        <v>5021</v>
      </c>
      <c r="E36" s="10">
        <v>3864</v>
      </c>
      <c r="F36" s="10">
        <v>2562</v>
      </c>
      <c r="G36" s="10">
        <f t="shared" si="9"/>
        <v>9501</v>
      </c>
      <c r="H36" s="10">
        <v>2023</v>
      </c>
      <c r="I36" s="10">
        <v>4313</v>
      </c>
      <c r="J36" s="10">
        <v>1066</v>
      </c>
      <c r="K36" s="10">
        <v>2099</v>
      </c>
    </row>
    <row r="37" spans="1:11" s="42" customFormat="1" ht="14.5" customHeight="1" thickBot="1">
      <c r="A37" s="144"/>
      <c r="B37" s="336" t="s">
        <v>95</v>
      </c>
      <c r="C37" s="336"/>
      <c r="D37" s="336"/>
      <c r="E37" s="336"/>
      <c r="F37" s="475"/>
      <c r="G37" s="336" t="s">
        <v>95</v>
      </c>
      <c r="H37" s="336"/>
      <c r="I37" s="336"/>
      <c r="J37" s="336"/>
      <c r="K37" s="475"/>
    </row>
    <row r="38" spans="1:11" s="64" customFormat="1" ht="14.5" customHeight="1" thickBot="1">
      <c r="A38" s="134" t="s">
        <v>2</v>
      </c>
      <c r="B38" s="13">
        <f t="shared" ref="B38:F45" si="10">B29*100/$B29</f>
        <v>100</v>
      </c>
      <c r="C38" s="128">
        <f t="shared" si="10"/>
        <v>9.4767246114861869</v>
      </c>
      <c r="D38" s="128">
        <f t="shared" si="10"/>
        <v>21.453759325217515</v>
      </c>
      <c r="E38" s="128">
        <f t="shared" si="10"/>
        <v>41.504970495986392</v>
      </c>
      <c r="F38" s="128">
        <f t="shared" si="10"/>
        <v>27.564545567309906</v>
      </c>
      <c r="G38" s="13">
        <f t="shared" ref="G38:K45" si="11">G29*100/$G29</f>
        <v>100</v>
      </c>
      <c r="H38" s="128">
        <f t="shared" si="11"/>
        <v>13.73614663256607</v>
      </c>
      <c r="I38" s="128">
        <f t="shared" si="11"/>
        <v>28.825660699062233</v>
      </c>
      <c r="J38" s="128">
        <f t="shared" si="11"/>
        <v>14.711971745219827</v>
      </c>
      <c r="K38" s="128">
        <f t="shared" si="11"/>
        <v>42.726220923151871</v>
      </c>
    </row>
    <row r="39" spans="1:11" s="64" customFormat="1" ht="14.5" customHeight="1" thickBot="1">
      <c r="A39" s="70" t="s">
        <v>3</v>
      </c>
      <c r="B39" s="11">
        <f t="shared" si="10"/>
        <v>100</v>
      </c>
      <c r="C39" s="129">
        <f t="shared" si="10"/>
        <v>8.8422216081790541</v>
      </c>
      <c r="D39" s="129">
        <f t="shared" si="10"/>
        <v>18.737220226581929</v>
      </c>
      <c r="E39" s="129">
        <f t="shared" si="10"/>
        <v>43.967946946670352</v>
      </c>
      <c r="F39" s="129">
        <f t="shared" si="10"/>
        <v>28.452611218568666</v>
      </c>
      <c r="G39" s="11">
        <f t="shared" si="11"/>
        <v>100</v>
      </c>
      <c r="H39" s="129">
        <f t="shared" si="11"/>
        <v>12.377938517179023</v>
      </c>
      <c r="I39" s="129">
        <f t="shared" si="11"/>
        <v>23.499095840867994</v>
      </c>
      <c r="J39" s="129">
        <f t="shared" si="11"/>
        <v>14.122965641952984</v>
      </c>
      <c r="K39" s="129">
        <f t="shared" si="11"/>
        <v>50</v>
      </c>
    </row>
    <row r="40" spans="1:11" s="64" customFormat="1" ht="14.5" customHeight="1" thickBot="1">
      <c r="A40" s="71" t="s">
        <v>39</v>
      </c>
      <c r="B40" s="12">
        <f t="shared" si="10"/>
        <v>100</v>
      </c>
      <c r="C40" s="130">
        <f t="shared" si="10"/>
        <v>8.0357576640917259</v>
      </c>
      <c r="D40" s="130">
        <f t="shared" si="10"/>
        <v>19.244036340669485</v>
      </c>
      <c r="E40" s="130">
        <f t="shared" si="10"/>
        <v>43.866297429917893</v>
      </c>
      <c r="F40" s="130">
        <f t="shared" si="10"/>
        <v>28.853908565320896</v>
      </c>
      <c r="G40" s="12">
        <f t="shared" si="11"/>
        <v>100</v>
      </c>
      <c r="H40" s="130">
        <f t="shared" si="11"/>
        <v>12.667511771097429</v>
      </c>
      <c r="I40" s="130">
        <f t="shared" si="11"/>
        <v>27.607750814922131</v>
      </c>
      <c r="J40" s="130">
        <f t="shared" si="11"/>
        <v>16.28033321260413</v>
      </c>
      <c r="K40" s="130">
        <f t="shared" si="11"/>
        <v>43.444404201376315</v>
      </c>
    </row>
    <row r="41" spans="1:11" s="64" customFormat="1" ht="14.5" customHeight="1">
      <c r="A41" s="44" t="s">
        <v>225</v>
      </c>
      <c r="B41" s="10">
        <f t="shared" si="10"/>
        <v>100</v>
      </c>
      <c r="C41" s="131">
        <f t="shared" si="10"/>
        <v>7.4314840806677998</v>
      </c>
      <c r="D41" s="131">
        <f t="shared" si="10"/>
        <v>16.717145600945557</v>
      </c>
      <c r="E41" s="131">
        <f t="shared" si="10"/>
        <v>45.264829725936323</v>
      </c>
      <c r="F41" s="131">
        <f t="shared" si="10"/>
        <v>30.586540592450323</v>
      </c>
      <c r="G41" s="10">
        <f t="shared" si="11"/>
        <v>100</v>
      </c>
      <c r="H41" s="131">
        <f t="shared" si="11"/>
        <v>11.924347887224917</v>
      </c>
      <c r="I41" s="131">
        <f t="shared" si="11"/>
        <v>23.848695774449833</v>
      </c>
      <c r="J41" s="131">
        <f t="shared" si="11"/>
        <v>16.958447584897701</v>
      </c>
      <c r="K41" s="131">
        <f t="shared" si="11"/>
        <v>47.268508753427547</v>
      </c>
    </row>
    <row r="42" spans="1:11" s="64" customFormat="1" ht="14.5" customHeight="1">
      <c r="A42" s="43" t="s">
        <v>26</v>
      </c>
      <c r="B42" s="12">
        <f t="shared" si="10"/>
        <v>100</v>
      </c>
      <c r="C42" s="130">
        <f t="shared" si="10"/>
        <v>8.5908529048207658</v>
      </c>
      <c r="D42" s="130">
        <f t="shared" si="10"/>
        <v>24.660074165636587</v>
      </c>
      <c r="E42" s="130">
        <f t="shared" si="10"/>
        <v>39.47259991759374</v>
      </c>
      <c r="F42" s="130">
        <f t="shared" si="10"/>
        <v>27.276473011948909</v>
      </c>
      <c r="G42" s="12">
        <f t="shared" si="11"/>
        <v>100</v>
      </c>
      <c r="H42" s="130">
        <f t="shared" si="11"/>
        <v>12.252690038181187</v>
      </c>
      <c r="I42" s="130">
        <f t="shared" si="11"/>
        <v>33.287053106560222</v>
      </c>
      <c r="J42" s="130">
        <f t="shared" si="11"/>
        <v>14.54356126345019</v>
      </c>
      <c r="K42" s="130">
        <f t="shared" si="11"/>
        <v>39.916695591808399</v>
      </c>
    </row>
    <row r="43" spans="1:11" s="64" customFormat="1" ht="14.5" customHeight="1" thickBot="1">
      <c r="A43" s="44" t="s">
        <v>227</v>
      </c>
      <c r="B43" s="10">
        <f t="shared" si="10"/>
        <v>100</v>
      </c>
      <c r="C43" s="131">
        <f t="shared" si="10"/>
        <v>10.345785307596167</v>
      </c>
      <c r="D43" s="131">
        <f t="shared" si="10"/>
        <v>26.857380919316761</v>
      </c>
      <c r="E43" s="131">
        <f t="shared" si="10"/>
        <v>35.620052770448552</v>
      </c>
      <c r="F43" s="131">
        <f t="shared" si="10"/>
        <v>27.176781002638524</v>
      </c>
      <c r="G43" s="10">
        <f t="shared" si="11"/>
        <v>100</v>
      </c>
      <c r="H43" s="131">
        <f t="shared" si="11"/>
        <v>14.224343675417661</v>
      </c>
      <c r="I43" s="131">
        <f t="shared" si="11"/>
        <v>33.460620525059667</v>
      </c>
      <c r="J43" s="131">
        <f t="shared" si="11"/>
        <v>13.532219570405728</v>
      </c>
      <c r="K43" s="131">
        <f t="shared" si="11"/>
        <v>38.782816229116946</v>
      </c>
    </row>
    <row r="44" spans="1:11" s="64" customFormat="1" ht="14.5" customHeight="1" thickBot="1">
      <c r="A44" s="71" t="s">
        <v>27</v>
      </c>
      <c r="B44" s="12">
        <f t="shared" si="10"/>
        <v>100</v>
      </c>
      <c r="C44" s="130">
        <f t="shared" si="10"/>
        <v>9.2964024196115886</v>
      </c>
      <c r="D44" s="130">
        <f t="shared" si="10"/>
        <v>25.278573702642472</v>
      </c>
      <c r="E44" s="130">
        <f t="shared" si="10"/>
        <v>41.515440942375037</v>
      </c>
      <c r="F44" s="130">
        <f t="shared" si="10"/>
        <v>23.909582935370899</v>
      </c>
      <c r="G44" s="12">
        <f t="shared" si="11"/>
        <v>100</v>
      </c>
      <c r="H44" s="130">
        <f t="shared" si="11"/>
        <v>12.608444187391555</v>
      </c>
      <c r="I44" s="130">
        <f t="shared" si="11"/>
        <v>35.974551764025449</v>
      </c>
      <c r="J44" s="130">
        <f t="shared" si="11"/>
        <v>16.078658183921341</v>
      </c>
      <c r="K44" s="130">
        <f t="shared" si="11"/>
        <v>35.338345864661655</v>
      </c>
    </row>
    <row r="45" spans="1:11" s="64" customFormat="1" ht="14.5" customHeight="1">
      <c r="A45" s="313" t="s">
        <v>4</v>
      </c>
      <c r="B45" s="314">
        <f t="shared" si="10"/>
        <v>100</v>
      </c>
      <c r="C45" s="315">
        <f t="shared" si="10"/>
        <v>17.188743398683354</v>
      </c>
      <c r="D45" s="315">
        <f t="shared" si="10"/>
        <v>36.323518773059391</v>
      </c>
      <c r="E45" s="315">
        <f t="shared" si="10"/>
        <v>27.953410981697171</v>
      </c>
      <c r="F45" s="315">
        <f t="shared" si="10"/>
        <v>18.534326846560081</v>
      </c>
      <c r="G45" s="314">
        <f t="shared" si="11"/>
        <v>100</v>
      </c>
      <c r="H45" s="315">
        <f t="shared" si="11"/>
        <v>21.292495526786656</v>
      </c>
      <c r="I45" s="315">
        <f t="shared" si="11"/>
        <v>45.395221555625724</v>
      </c>
      <c r="J45" s="315">
        <f t="shared" si="11"/>
        <v>11.219871592463951</v>
      </c>
      <c r="K45" s="315">
        <f t="shared" si="11"/>
        <v>22.09241132512367</v>
      </c>
    </row>
    <row r="46" spans="1:11" s="42" customFormat="1" ht="14.5" customHeight="1">
      <c r="A46" s="300"/>
      <c r="B46" s="411" t="s">
        <v>31</v>
      </c>
      <c r="C46" s="411"/>
      <c r="D46" s="411"/>
      <c r="E46" s="411"/>
      <c r="F46" s="411"/>
      <c r="G46" s="411" t="s">
        <v>31</v>
      </c>
      <c r="H46" s="411"/>
      <c r="I46" s="411"/>
      <c r="J46" s="411"/>
      <c r="K46" s="411"/>
    </row>
    <row r="47" spans="1:11" s="42" customFormat="1" ht="14.5" customHeight="1">
      <c r="A47" s="301"/>
      <c r="B47" s="413" t="s">
        <v>5</v>
      </c>
      <c r="C47" s="413"/>
      <c r="D47" s="413"/>
      <c r="E47" s="413"/>
      <c r="F47" s="413"/>
      <c r="G47" s="413" t="s">
        <v>5</v>
      </c>
      <c r="H47" s="413"/>
      <c r="I47" s="413"/>
      <c r="J47" s="413"/>
      <c r="K47" s="413"/>
    </row>
    <row r="48" spans="1:11" s="64" customFormat="1" ht="14.5" customHeight="1" thickBot="1">
      <c r="A48" s="277" t="s">
        <v>2</v>
      </c>
      <c r="B48" s="309">
        <f t="shared" ref="B48:K48" si="12">SUM(B49:B55)</f>
        <v>33911</v>
      </c>
      <c r="C48" s="309">
        <f t="shared" si="12"/>
        <v>16417</v>
      </c>
      <c r="D48" s="309">
        <f t="shared" si="12"/>
        <v>8010</v>
      </c>
      <c r="E48" s="309">
        <f t="shared" si="12"/>
        <v>4242</v>
      </c>
      <c r="F48" s="309">
        <f t="shared" si="12"/>
        <v>5242</v>
      </c>
      <c r="G48" s="309">
        <f t="shared" si="12"/>
        <v>25110</v>
      </c>
      <c r="H48" s="309">
        <f t="shared" si="12"/>
        <v>9122</v>
      </c>
      <c r="I48" s="309">
        <f t="shared" si="12"/>
        <v>5508</v>
      </c>
      <c r="J48" s="309">
        <f t="shared" si="12"/>
        <v>1738</v>
      </c>
      <c r="K48" s="309">
        <f t="shared" si="12"/>
        <v>8742</v>
      </c>
    </row>
    <row r="49" spans="1:11" s="64" customFormat="1" ht="14.5" customHeight="1" thickBot="1">
      <c r="A49" s="70" t="s">
        <v>3</v>
      </c>
      <c r="B49" s="11">
        <f t="shared" ref="B49:B55" si="13">SUM(C49:F49)</f>
        <v>9673</v>
      </c>
      <c r="C49" s="11">
        <v>6368</v>
      </c>
      <c r="D49" s="11">
        <v>1475</v>
      </c>
      <c r="E49" s="11">
        <v>273</v>
      </c>
      <c r="F49" s="11">
        <v>1557</v>
      </c>
      <c r="G49" s="10">
        <f t="shared" ref="G49:G55" si="14">SUM(H49:K49)</f>
        <v>11700</v>
      </c>
      <c r="H49" s="11">
        <v>3467</v>
      </c>
      <c r="I49" s="11">
        <v>1909</v>
      </c>
      <c r="J49" s="11">
        <v>474</v>
      </c>
      <c r="K49" s="11">
        <v>5850</v>
      </c>
    </row>
    <row r="50" spans="1:11" s="64" customFormat="1" ht="14.5" customHeight="1" thickBot="1">
      <c r="A50" s="71" t="s">
        <v>39</v>
      </c>
      <c r="B50" s="12">
        <f t="shared" si="13"/>
        <v>4174</v>
      </c>
      <c r="C50" s="12">
        <v>1475</v>
      </c>
      <c r="D50" s="12">
        <v>1133</v>
      </c>
      <c r="E50" s="12">
        <v>827</v>
      </c>
      <c r="F50" s="12">
        <v>739</v>
      </c>
      <c r="G50" s="12">
        <f t="shared" si="14"/>
        <v>2340</v>
      </c>
      <c r="H50" s="12">
        <v>877</v>
      </c>
      <c r="I50" s="12">
        <v>632</v>
      </c>
      <c r="J50" s="12">
        <v>262</v>
      </c>
      <c r="K50" s="12">
        <v>569</v>
      </c>
    </row>
    <row r="51" spans="1:11" s="64" customFormat="1" ht="14.5" customHeight="1">
      <c r="A51" s="44" t="s">
        <v>225</v>
      </c>
      <c r="B51" s="10">
        <f t="shared" si="13"/>
        <v>908</v>
      </c>
      <c r="C51" s="10">
        <v>273</v>
      </c>
      <c r="D51" s="10">
        <v>221</v>
      </c>
      <c r="E51" s="10">
        <v>180</v>
      </c>
      <c r="F51" s="10">
        <v>234</v>
      </c>
      <c r="G51" s="10">
        <f t="shared" si="14"/>
        <v>543</v>
      </c>
      <c r="H51" s="10">
        <v>169</v>
      </c>
      <c r="I51" s="10">
        <v>130</v>
      </c>
      <c r="J51" s="10">
        <v>57</v>
      </c>
      <c r="K51" s="10">
        <v>187</v>
      </c>
    </row>
    <row r="52" spans="1:11" s="64" customFormat="1" ht="14.5" customHeight="1">
      <c r="A52" s="43" t="s">
        <v>26</v>
      </c>
      <c r="B52" s="12">
        <f t="shared" si="13"/>
        <v>3287</v>
      </c>
      <c r="C52" s="12">
        <v>1557</v>
      </c>
      <c r="D52" s="12">
        <v>833</v>
      </c>
      <c r="E52" s="12">
        <v>469</v>
      </c>
      <c r="F52" s="12">
        <v>428</v>
      </c>
      <c r="G52" s="12">
        <f t="shared" si="14"/>
        <v>1770</v>
      </c>
      <c r="H52" s="12">
        <v>874</v>
      </c>
      <c r="I52" s="12">
        <v>421</v>
      </c>
      <c r="J52" s="12">
        <v>149</v>
      </c>
      <c r="K52" s="12">
        <v>326</v>
      </c>
    </row>
    <row r="53" spans="1:11" s="64" customFormat="1" ht="14.5" customHeight="1" thickBot="1">
      <c r="A53" s="44" t="s">
        <v>227</v>
      </c>
      <c r="B53" s="10">
        <f t="shared" si="13"/>
        <v>6898</v>
      </c>
      <c r="C53" s="10">
        <v>2744</v>
      </c>
      <c r="D53" s="10">
        <v>1943</v>
      </c>
      <c r="E53" s="10">
        <v>1126</v>
      </c>
      <c r="F53" s="10">
        <v>1085</v>
      </c>
      <c r="G53" s="10">
        <f t="shared" si="14"/>
        <v>3772</v>
      </c>
      <c r="H53" s="10">
        <v>1524</v>
      </c>
      <c r="I53" s="10">
        <v>1048</v>
      </c>
      <c r="J53" s="10">
        <v>350</v>
      </c>
      <c r="K53" s="10">
        <v>850</v>
      </c>
    </row>
    <row r="54" spans="1:11" s="64" customFormat="1" ht="14.5" customHeight="1" thickBot="1">
      <c r="A54" s="71" t="s">
        <v>27</v>
      </c>
      <c r="B54" s="12">
        <f t="shared" si="13"/>
        <v>1821</v>
      </c>
      <c r="C54" s="12">
        <v>911</v>
      </c>
      <c r="D54" s="12">
        <v>480</v>
      </c>
      <c r="E54" s="12">
        <v>266</v>
      </c>
      <c r="F54" s="12">
        <v>164</v>
      </c>
      <c r="G54" s="12">
        <f t="shared" si="14"/>
        <v>929</v>
      </c>
      <c r="H54" s="12">
        <v>493</v>
      </c>
      <c r="I54" s="12">
        <v>275</v>
      </c>
      <c r="J54" s="12">
        <v>61</v>
      </c>
      <c r="K54" s="12">
        <v>100</v>
      </c>
    </row>
    <row r="55" spans="1:11" s="64" customFormat="1" ht="14.5" customHeight="1" thickBot="1">
      <c r="A55" s="70" t="s">
        <v>4</v>
      </c>
      <c r="B55" s="10">
        <f t="shared" si="13"/>
        <v>7150</v>
      </c>
      <c r="C55" s="10">
        <v>3089</v>
      </c>
      <c r="D55" s="10">
        <v>1925</v>
      </c>
      <c r="E55" s="10">
        <v>1101</v>
      </c>
      <c r="F55" s="10">
        <v>1035</v>
      </c>
      <c r="G55" s="10">
        <f t="shared" si="14"/>
        <v>4056</v>
      </c>
      <c r="H55" s="10">
        <v>1718</v>
      </c>
      <c r="I55" s="10">
        <v>1093</v>
      </c>
      <c r="J55" s="10">
        <v>385</v>
      </c>
      <c r="K55" s="10">
        <v>860</v>
      </c>
    </row>
    <row r="56" spans="1:11" s="42" customFormat="1" ht="14.5" customHeight="1" thickBot="1">
      <c r="A56" s="144"/>
      <c r="B56" s="336" t="s">
        <v>95</v>
      </c>
      <c r="C56" s="336"/>
      <c r="D56" s="336"/>
      <c r="E56" s="336"/>
      <c r="F56" s="475"/>
      <c r="G56" s="336" t="s">
        <v>95</v>
      </c>
      <c r="H56" s="336"/>
      <c r="I56" s="336"/>
      <c r="J56" s="336"/>
      <c r="K56" s="475"/>
    </row>
    <row r="57" spans="1:11" s="64" customFormat="1" ht="14.5" customHeight="1" thickBot="1">
      <c r="A57" s="134" t="s">
        <v>2</v>
      </c>
      <c r="B57" s="13">
        <f t="shared" ref="B57:F64" si="15">B48*100/$B48</f>
        <v>100</v>
      </c>
      <c r="C57" s="128">
        <f t="shared" si="15"/>
        <v>48.412019698622863</v>
      </c>
      <c r="D57" s="128">
        <f t="shared" si="15"/>
        <v>23.620654065052637</v>
      </c>
      <c r="E57" s="128">
        <f t="shared" si="15"/>
        <v>12.509215298870574</v>
      </c>
      <c r="F57" s="128">
        <f t="shared" si="15"/>
        <v>15.458110937453924</v>
      </c>
      <c r="G57" s="13">
        <f t="shared" ref="G57:K64" si="16">G48*100/$G48</f>
        <v>100</v>
      </c>
      <c r="H57" s="128">
        <f t="shared" si="16"/>
        <v>36.328156113102352</v>
      </c>
      <c r="I57" s="128">
        <f t="shared" si="16"/>
        <v>21.93548387096774</v>
      </c>
      <c r="J57" s="128">
        <f t="shared" si="16"/>
        <v>6.9215452011150935</v>
      </c>
      <c r="K57" s="128">
        <f t="shared" si="16"/>
        <v>34.814814814814817</v>
      </c>
    </row>
    <row r="58" spans="1:11" s="64" customFormat="1" ht="14.5" customHeight="1" thickBot="1">
      <c r="A58" s="70" t="s">
        <v>3</v>
      </c>
      <c r="B58" s="11">
        <f t="shared" si="15"/>
        <v>100</v>
      </c>
      <c r="C58" s="129">
        <f t="shared" si="15"/>
        <v>65.832730280161272</v>
      </c>
      <c r="D58" s="129">
        <f t="shared" si="15"/>
        <v>15.248630207794893</v>
      </c>
      <c r="E58" s="129">
        <f t="shared" si="15"/>
        <v>2.822288845239326</v>
      </c>
      <c r="F58" s="129">
        <f t="shared" si="15"/>
        <v>16.096350666804508</v>
      </c>
      <c r="G58" s="11">
        <f t="shared" si="16"/>
        <v>100</v>
      </c>
      <c r="H58" s="129">
        <f t="shared" si="16"/>
        <v>29.632478632478634</v>
      </c>
      <c r="I58" s="129">
        <f t="shared" si="16"/>
        <v>16.316239316239315</v>
      </c>
      <c r="J58" s="129">
        <f t="shared" si="16"/>
        <v>4.0512820512820511</v>
      </c>
      <c r="K58" s="129">
        <f t="shared" si="16"/>
        <v>50</v>
      </c>
    </row>
    <row r="59" spans="1:11" s="64" customFormat="1" ht="14.5" customHeight="1" thickBot="1">
      <c r="A59" s="71" t="s">
        <v>39</v>
      </c>
      <c r="B59" s="12">
        <f t="shared" si="15"/>
        <v>100</v>
      </c>
      <c r="C59" s="130">
        <f t="shared" si="15"/>
        <v>35.3378054623862</v>
      </c>
      <c r="D59" s="130">
        <f t="shared" si="15"/>
        <v>27.144226161954958</v>
      </c>
      <c r="E59" s="130">
        <f t="shared" si="15"/>
        <v>19.813128893148061</v>
      </c>
      <c r="F59" s="130">
        <f t="shared" si="15"/>
        <v>17.704839482510781</v>
      </c>
      <c r="G59" s="12">
        <f t="shared" si="16"/>
        <v>100</v>
      </c>
      <c r="H59" s="130">
        <f t="shared" si="16"/>
        <v>37.478632478632477</v>
      </c>
      <c r="I59" s="130">
        <f t="shared" si="16"/>
        <v>27.008547008547009</v>
      </c>
      <c r="J59" s="130">
        <f t="shared" si="16"/>
        <v>11.196581196581196</v>
      </c>
      <c r="K59" s="130">
        <f t="shared" si="16"/>
        <v>24.316239316239315</v>
      </c>
    </row>
    <row r="60" spans="1:11" s="64" customFormat="1" ht="14.5" customHeight="1">
      <c r="A60" s="44" t="s">
        <v>225</v>
      </c>
      <c r="B60" s="10">
        <f t="shared" si="15"/>
        <v>100</v>
      </c>
      <c r="C60" s="131">
        <f t="shared" si="15"/>
        <v>30.066079295154186</v>
      </c>
      <c r="D60" s="131">
        <f t="shared" si="15"/>
        <v>24.33920704845815</v>
      </c>
      <c r="E60" s="131">
        <f t="shared" si="15"/>
        <v>19.823788546255507</v>
      </c>
      <c r="F60" s="131">
        <f t="shared" si="15"/>
        <v>25.770925110132158</v>
      </c>
      <c r="G60" s="10">
        <f t="shared" si="16"/>
        <v>100</v>
      </c>
      <c r="H60" s="131">
        <f t="shared" si="16"/>
        <v>31.123388581952117</v>
      </c>
      <c r="I60" s="131">
        <f t="shared" si="16"/>
        <v>23.941068139963168</v>
      </c>
      <c r="J60" s="131">
        <f t="shared" si="16"/>
        <v>10.497237569060774</v>
      </c>
      <c r="K60" s="131">
        <f t="shared" si="16"/>
        <v>34.438305709023943</v>
      </c>
    </row>
    <row r="61" spans="1:11" s="64" customFormat="1" ht="14.5" customHeight="1">
      <c r="A61" s="43" t="s">
        <v>26</v>
      </c>
      <c r="B61" s="12">
        <f t="shared" si="15"/>
        <v>100</v>
      </c>
      <c r="C61" s="130">
        <f t="shared" si="15"/>
        <v>47.368421052631582</v>
      </c>
      <c r="D61" s="130">
        <f t="shared" si="15"/>
        <v>25.342257377547917</v>
      </c>
      <c r="E61" s="130">
        <f t="shared" si="15"/>
        <v>14.268329783997567</v>
      </c>
      <c r="F61" s="130">
        <f t="shared" si="15"/>
        <v>13.02099178582294</v>
      </c>
      <c r="G61" s="12">
        <f t="shared" si="16"/>
        <v>100</v>
      </c>
      <c r="H61" s="130">
        <f t="shared" si="16"/>
        <v>49.378531073446325</v>
      </c>
      <c r="I61" s="130">
        <f t="shared" si="16"/>
        <v>23.785310734463277</v>
      </c>
      <c r="J61" s="130">
        <f t="shared" si="16"/>
        <v>8.4180790960451972</v>
      </c>
      <c r="K61" s="130">
        <f t="shared" si="16"/>
        <v>18.418079096045197</v>
      </c>
    </row>
    <row r="62" spans="1:11" s="64" customFormat="1" ht="14.5" customHeight="1" thickBot="1">
      <c r="A62" s="44" t="s">
        <v>227</v>
      </c>
      <c r="B62" s="10">
        <f t="shared" si="15"/>
        <v>100</v>
      </c>
      <c r="C62" s="131">
        <f t="shared" si="15"/>
        <v>39.779646274282399</v>
      </c>
      <c r="D62" s="131">
        <f t="shared" si="15"/>
        <v>28.16758480719049</v>
      </c>
      <c r="E62" s="131">
        <f t="shared" si="15"/>
        <v>16.323572049869526</v>
      </c>
      <c r="F62" s="131">
        <f t="shared" si="15"/>
        <v>15.729196868657581</v>
      </c>
      <c r="G62" s="10">
        <f t="shared" si="16"/>
        <v>100</v>
      </c>
      <c r="H62" s="131">
        <f t="shared" si="16"/>
        <v>40.402969247083774</v>
      </c>
      <c r="I62" s="131">
        <f t="shared" si="16"/>
        <v>27.783669141039237</v>
      </c>
      <c r="J62" s="131">
        <f t="shared" si="16"/>
        <v>9.2788971367974558</v>
      </c>
      <c r="K62" s="131">
        <f t="shared" si="16"/>
        <v>22.534464475079535</v>
      </c>
    </row>
    <row r="63" spans="1:11" s="64" customFormat="1" ht="14.5" customHeight="1" thickBot="1">
      <c r="A63" s="71" t="s">
        <v>27</v>
      </c>
      <c r="B63" s="12">
        <f t="shared" si="15"/>
        <v>100</v>
      </c>
      <c r="C63" s="130">
        <f t="shared" si="15"/>
        <v>50.027457440966501</v>
      </c>
      <c r="D63" s="130">
        <f t="shared" si="15"/>
        <v>26.359143327841846</v>
      </c>
      <c r="E63" s="130">
        <f t="shared" si="15"/>
        <v>14.607358594179022</v>
      </c>
      <c r="F63" s="130">
        <f t="shared" si="15"/>
        <v>9.0060406370126298</v>
      </c>
      <c r="G63" s="12">
        <f t="shared" si="16"/>
        <v>100</v>
      </c>
      <c r="H63" s="130">
        <f t="shared" si="16"/>
        <v>53.067814854682453</v>
      </c>
      <c r="I63" s="130">
        <f t="shared" si="16"/>
        <v>29.60172228202368</v>
      </c>
      <c r="J63" s="130">
        <f t="shared" si="16"/>
        <v>6.566200215285253</v>
      </c>
      <c r="K63" s="130">
        <f t="shared" si="16"/>
        <v>10.764262648008611</v>
      </c>
    </row>
    <row r="64" spans="1:11" s="64" customFormat="1" ht="14.5" customHeight="1" thickBot="1">
      <c r="A64" s="70" t="s">
        <v>4</v>
      </c>
      <c r="B64" s="10">
        <f t="shared" si="15"/>
        <v>100</v>
      </c>
      <c r="C64" s="131">
        <f t="shared" si="15"/>
        <v>43.2027972027972</v>
      </c>
      <c r="D64" s="131">
        <f t="shared" si="15"/>
        <v>26.923076923076923</v>
      </c>
      <c r="E64" s="131">
        <f t="shared" si="15"/>
        <v>15.398601398601398</v>
      </c>
      <c r="F64" s="131">
        <f t="shared" si="15"/>
        <v>14.475524475524475</v>
      </c>
      <c r="G64" s="10">
        <f t="shared" si="16"/>
        <v>100</v>
      </c>
      <c r="H64" s="131">
        <f t="shared" si="16"/>
        <v>42.357001972386591</v>
      </c>
      <c r="I64" s="131">
        <f t="shared" si="16"/>
        <v>26.947731755424062</v>
      </c>
      <c r="J64" s="131">
        <f t="shared" si="16"/>
        <v>9.492110453648916</v>
      </c>
      <c r="K64" s="131">
        <f t="shared" si="16"/>
        <v>21.203155818540434</v>
      </c>
    </row>
    <row r="65" spans="1:11" ht="19" customHeight="1">
      <c r="A65" s="340" t="s">
        <v>318</v>
      </c>
      <c r="B65" s="340"/>
      <c r="C65" s="340"/>
      <c r="D65" s="340"/>
      <c r="E65" s="340"/>
      <c r="F65" s="340"/>
      <c r="G65" s="340"/>
      <c r="H65" s="340"/>
      <c r="I65" s="340"/>
      <c r="J65" s="340"/>
      <c r="K65" s="340"/>
    </row>
    <row r="66" spans="1:11" ht="14.5" customHeight="1">
      <c r="A66" s="210" t="s">
        <v>251</v>
      </c>
    </row>
  </sheetData>
  <mergeCells count="26">
    <mergeCell ref="G6:G7"/>
    <mergeCell ref="H6:K6"/>
    <mergeCell ref="B5:F5"/>
    <mergeCell ref="G5:K5"/>
    <mergeCell ref="A5:A7"/>
    <mergeCell ref="B6:B7"/>
    <mergeCell ref="C6:F6"/>
    <mergeCell ref="G8:K8"/>
    <mergeCell ref="G9:K9"/>
    <mergeCell ref="G18:K18"/>
    <mergeCell ref="B46:F46"/>
    <mergeCell ref="G46:K46"/>
    <mergeCell ref="B8:F8"/>
    <mergeCell ref="B9:F9"/>
    <mergeCell ref="B18:F18"/>
    <mergeCell ref="A65:K65"/>
    <mergeCell ref="G47:K47"/>
    <mergeCell ref="B56:F56"/>
    <mergeCell ref="G56:K56"/>
    <mergeCell ref="B27:F27"/>
    <mergeCell ref="G27:K27"/>
    <mergeCell ref="B28:F28"/>
    <mergeCell ref="G28:K28"/>
    <mergeCell ref="B37:F37"/>
    <mergeCell ref="G37:K37"/>
    <mergeCell ref="B47:F4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5" sqref="A5:XFD5"/>
    </sheetView>
  </sheetViews>
  <sheetFormatPr baseColWidth="10" defaultColWidth="10.81640625" defaultRowHeight="14"/>
  <cols>
    <col min="1" max="1" width="24.54296875" style="1" customWidth="1"/>
    <col min="2" max="2" width="10.81640625" style="1"/>
    <col min="3" max="6" width="10.81640625" style="1" customWidth="1"/>
    <col min="7" max="11" width="10.81640625" style="1"/>
    <col min="12" max="12" width="14.81640625" style="1" customWidth="1"/>
    <col min="13" max="16384" width="10.81640625" style="1"/>
  </cols>
  <sheetData>
    <row r="1" spans="1:12" s="15" customFormat="1" ht="20.149999999999999" customHeight="1">
      <c r="A1" s="35" t="s">
        <v>0</v>
      </c>
      <c r="C1" s="40"/>
      <c r="D1" s="40"/>
      <c r="E1" s="40"/>
      <c r="F1" s="40"/>
      <c r="L1" s="40"/>
    </row>
    <row r="2" spans="1:12" s="64" customFormat="1" ht="14.5" customHeight="1">
      <c r="A2" s="126"/>
    </row>
    <row r="3" spans="1:12" s="4" customFormat="1" ht="14.5" customHeight="1">
      <c r="A3" s="54" t="s">
        <v>190</v>
      </c>
    </row>
    <row r="4" spans="1:12" s="64" customFormat="1" ht="14.5" customHeight="1">
      <c r="A4" s="127"/>
    </row>
    <row r="5" spans="1:12" ht="30" customHeight="1">
      <c r="A5" s="329" t="s">
        <v>29</v>
      </c>
      <c r="B5" s="329">
        <v>2006</v>
      </c>
      <c r="C5" s="329">
        <v>2007</v>
      </c>
      <c r="D5" s="331">
        <v>2008</v>
      </c>
      <c r="E5" s="331">
        <v>2009</v>
      </c>
      <c r="F5" s="331">
        <v>2010</v>
      </c>
      <c r="G5" s="331">
        <v>2011</v>
      </c>
      <c r="H5" s="331">
        <v>2012</v>
      </c>
      <c r="I5" s="331">
        <v>2013</v>
      </c>
      <c r="J5" s="331">
        <v>2014</v>
      </c>
      <c r="K5" s="331">
        <v>2015</v>
      </c>
      <c r="L5" s="331" t="s">
        <v>116</v>
      </c>
    </row>
    <row r="6" spans="1:12">
      <c r="A6" s="52"/>
      <c r="B6" s="336" t="s">
        <v>1</v>
      </c>
      <c r="C6" s="336"/>
      <c r="D6" s="336"/>
      <c r="E6" s="336"/>
      <c r="F6" s="336"/>
      <c r="G6" s="336"/>
      <c r="H6" s="336"/>
      <c r="I6" s="336"/>
      <c r="J6" s="336"/>
      <c r="K6" s="336"/>
      <c r="L6" s="179"/>
    </row>
    <row r="7" spans="1:12">
      <c r="A7" s="7" t="s">
        <v>10</v>
      </c>
      <c r="B7" s="19">
        <f t="shared" ref="B7:K7" si="0">SUM(B9:B18,B20:B25)</f>
        <v>1184</v>
      </c>
      <c r="C7" s="19">
        <f t="shared" si="0"/>
        <v>1169</v>
      </c>
      <c r="D7" s="19">
        <f t="shared" si="0"/>
        <v>1238</v>
      </c>
      <c r="E7" s="19">
        <f t="shared" si="0"/>
        <v>1249</v>
      </c>
      <c r="F7" s="19">
        <f t="shared" si="0"/>
        <v>1264</v>
      </c>
      <c r="G7" s="19">
        <f t="shared" si="0"/>
        <v>1302</v>
      </c>
      <c r="H7" s="19">
        <f t="shared" si="0"/>
        <v>1342</v>
      </c>
      <c r="I7" s="19">
        <f t="shared" si="0"/>
        <v>1370</v>
      </c>
      <c r="J7" s="19">
        <f t="shared" si="0"/>
        <v>1406</v>
      </c>
      <c r="K7" s="19">
        <f t="shared" si="0"/>
        <v>1446</v>
      </c>
      <c r="L7" s="154">
        <f>K7-B7</f>
        <v>262</v>
      </c>
    </row>
    <row r="8" spans="1:12">
      <c r="A8" s="44" t="s">
        <v>30</v>
      </c>
      <c r="B8" s="21">
        <f t="shared" ref="B8:K8" si="1">SUM(B9:B18)</f>
        <v>835</v>
      </c>
      <c r="C8" s="21">
        <f t="shared" si="1"/>
        <v>826</v>
      </c>
      <c r="D8" s="21">
        <f t="shared" si="1"/>
        <v>865</v>
      </c>
      <c r="E8" s="21">
        <f t="shared" si="1"/>
        <v>877</v>
      </c>
      <c r="F8" s="21">
        <f t="shared" si="1"/>
        <v>887</v>
      </c>
      <c r="G8" s="21">
        <f t="shared" si="1"/>
        <v>926</v>
      </c>
      <c r="H8" s="21">
        <f t="shared" si="1"/>
        <v>953</v>
      </c>
      <c r="I8" s="21">
        <f t="shared" si="1"/>
        <v>980</v>
      </c>
      <c r="J8" s="21">
        <f t="shared" si="1"/>
        <v>1010</v>
      </c>
      <c r="K8" s="21">
        <f t="shared" si="1"/>
        <v>1045</v>
      </c>
      <c r="L8" s="155">
        <f t="shared" ref="L8:L25" si="2">K8-B8</f>
        <v>210</v>
      </c>
    </row>
    <row r="9" spans="1:12" s="15" customFormat="1">
      <c r="A9" s="68" t="s">
        <v>11</v>
      </c>
      <c r="B9" s="19">
        <v>68</v>
      </c>
      <c r="C9" s="19">
        <v>72</v>
      </c>
      <c r="D9" s="19">
        <v>73</v>
      </c>
      <c r="E9" s="19">
        <v>74</v>
      </c>
      <c r="F9" s="19">
        <v>72</v>
      </c>
      <c r="G9" s="19">
        <v>77</v>
      </c>
      <c r="H9" s="19">
        <v>78</v>
      </c>
      <c r="I9" s="19">
        <v>82</v>
      </c>
      <c r="J9" s="19">
        <v>87</v>
      </c>
      <c r="K9" s="19">
        <v>86</v>
      </c>
      <c r="L9" s="154">
        <f t="shared" si="2"/>
        <v>18</v>
      </c>
    </row>
    <row r="10" spans="1:12" s="15" customFormat="1">
      <c r="A10" s="69" t="s">
        <v>12</v>
      </c>
      <c r="B10" s="21">
        <v>40</v>
      </c>
      <c r="C10" s="21">
        <v>39</v>
      </c>
      <c r="D10" s="21">
        <v>40</v>
      </c>
      <c r="E10" s="21">
        <v>37</v>
      </c>
      <c r="F10" s="21">
        <v>40</v>
      </c>
      <c r="G10" s="21">
        <v>39</v>
      </c>
      <c r="H10" s="21">
        <v>43</v>
      </c>
      <c r="I10" s="21">
        <v>43</v>
      </c>
      <c r="J10" s="21">
        <v>33</v>
      </c>
      <c r="K10" s="21">
        <v>34</v>
      </c>
      <c r="L10" s="155">
        <f t="shared" si="2"/>
        <v>-6</v>
      </c>
    </row>
    <row r="11" spans="1:12" s="15" customFormat="1">
      <c r="A11" s="68" t="s">
        <v>13</v>
      </c>
      <c r="B11" s="19">
        <v>291</v>
      </c>
      <c r="C11" s="19">
        <v>297</v>
      </c>
      <c r="D11" s="19">
        <v>306</v>
      </c>
      <c r="E11" s="19">
        <v>308</v>
      </c>
      <c r="F11" s="19">
        <v>315</v>
      </c>
      <c r="G11" s="19">
        <v>336</v>
      </c>
      <c r="H11" s="19">
        <v>340</v>
      </c>
      <c r="I11" s="19">
        <v>344</v>
      </c>
      <c r="J11" s="19">
        <v>355</v>
      </c>
      <c r="K11" s="19">
        <v>368</v>
      </c>
      <c r="L11" s="154">
        <f t="shared" si="2"/>
        <v>77</v>
      </c>
    </row>
    <row r="12" spans="1:12" s="15" customFormat="1">
      <c r="A12" s="69" t="s">
        <v>14</v>
      </c>
      <c r="B12" s="21">
        <v>11</v>
      </c>
      <c r="C12" s="21">
        <v>10</v>
      </c>
      <c r="D12" s="21">
        <v>13</v>
      </c>
      <c r="E12" s="21">
        <v>12</v>
      </c>
      <c r="F12" s="21">
        <v>9</v>
      </c>
      <c r="G12" s="21">
        <v>9</v>
      </c>
      <c r="H12" s="21">
        <v>9</v>
      </c>
      <c r="I12" s="21">
        <v>9</v>
      </c>
      <c r="J12" s="21">
        <v>11</v>
      </c>
      <c r="K12" s="21">
        <v>12</v>
      </c>
      <c r="L12" s="155">
        <f t="shared" si="2"/>
        <v>1</v>
      </c>
    </row>
    <row r="13" spans="1:12" s="15" customFormat="1">
      <c r="A13" s="68" t="s">
        <v>15</v>
      </c>
      <c r="B13" s="19">
        <v>290</v>
      </c>
      <c r="C13" s="19">
        <v>273</v>
      </c>
      <c r="D13" s="19">
        <v>288</v>
      </c>
      <c r="E13" s="19">
        <v>289</v>
      </c>
      <c r="F13" s="19">
        <v>285</v>
      </c>
      <c r="G13" s="19">
        <v>296</v>
      </c>
      <c r="H13" s="19">
        <v>308</v>
      </c>
      <c r="I13" s="19">
        <v>323</v>
      </c>
      <c r="J13" s="19">
        <v>324</v>
      </c>
      <c r="K13" s="19">
        <v>335</v>
      </c>
      <c r="L13" s="154">
        <f t="shared" si="2"/>
        <v>45</v>
      </c>
    </row>
    <row r="14" spans="1:12" s="15" customFormat="1">
      <c r="A14" s="69" t="s">
        <v>16</v>
      </c>
      <c r="B14" s="21">
        <v>17</v>
      </c>
      <c r="C14" s="21">
        <v>18</v>
      </c>
      <c r="D14" s="21">
        <v>17</v>
      </c>
      <c r="E14" s="21">
        <v>20</v>
      </c>
      <c r="F14" s="21">
        <v>22</v>
      </c>
      <c r="G14" s="21">
        <v>26</v>
      </c>
      <c r="H14" s="21">
        <v>30</v>
      </c>
      <c r="I14" s="21">
        <v>25</v>
      </c>
      <c r="J14" s="21">
        <v>28</v>
      </c>
      <c r="K14" s="21">
        <v>29</v>
      </c>
      <c r="L14" s="155">
        <f t="shared" si="2"/>
        <v>12</v>
      </c>
    </row>
    <row r="15" spans="1:12" s="15" customFormat="1">
      <c r="A15" s="68" t="s">
        <v>17</v>
      </c>
      <c r="B15" s="19">
        <v>6</v>
      </c>
      <c r="C15" s="19">
        <v>7</v>
      </c>
      <c r="D15" s="19">
        <v>8</v>
      </c>
      <c r="E15" s="19">
        <v>7</v>
      </c>
      <c r="F15" s="19">
        <v>6</v>
      </c>
      <c r="G15" s="19">
        <v>7</v>
      </c>
      <c r="H15" s="19">
        <v>5</v>
      </c>
      <c r="I15" s="19">
        <v>7</v>
      </c>
      <c r="J15" s="19">
        <v>8</v>
      </c>
      <c r="K15" s="19">
        <v>7</v>
      </c>
      <c r="L15" s="154">
        <f t="shared" si="2"/>
        <v>1</v>
      </c>
    </row>
    <row r="16" spans="1:12" s="15" customFormat="1">
      <c r="A16" s="69" t="s">
        <v>18</v>
      </c>
      <c r="B16" s="21">
        <v>13</v>
      </c>
      <c r="C16" s="21">
        <v>10</v>
      </c>
      <c r="D16" s="21">
        <v>9</v>
      </c>
      <c r="E16" s="21">
        <v>13</v>
      </c>
      <c r="F16" s="21">
        <v>14</v>
      </c>
      <c r="G16" s="21">
        <v>10</v>
      </c>
      <c r="H16" s="21">
        <v>11</v>
      </c>
      <c r="I16" s="21">
        <v>10</v>
      </c>
      <c r="J16" s="21">
        <v>14</v>
      </c>
      <c r="K16" s="21">
        <v>14</v>
      </c>
      <c r="L16" s="155">
        <f t="shared" si="2"/>
        <v>1</v>
      </c>
    </row>
    <row r="17" spans="1:12" s="15" customFormat="1">
      <c r="A17" s="68" t="s">
        <v>19</v>
      </c>
      <c r="B17" s="19">
        <v>98</v>
      </c>
      <c r="C17" s="19">
        <v>100</v>
      </c>
      <c r="D17" s="19">
        <v>111</v>
      </c>
      <c r="E17" s="19">
        <v>117</v>
      </c>
      <c r="F17" s="19">
        <v>124</v>
      </c>
      <c r="G17" s="19">
        <v>126</v>
      </c>
      <c r="H17" s="19">
        <v>129</v>
      </c>
      <c r="I17" s="19">
        <v>137</v>
      </c>
      <c r="J17" s="19">
        <v>150</v>
      </c>
      <c r="K17" s="19">
        <v>160</v>
      </c>
      <c r="L17" s="154">
        <f t="shared" si="2"/>
        <v>62</v>
      </c>
    </row>
    <row r="18" spans="1:12" s="15" customFormat="1">
      <c r="A18" s="69" t="s">
        <v>20</v>
      </c>
      <c r="B18" s="21">
        <v>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155">
        <f t="shared" si="2"/>
        <v>-1</v>
      </c>
    </row>
    <row r="19" spans="1:12">
      <c r="A19" s="43" t="s">
        <v>31</v>
      </c>
      <c r="B19" s="19">
        <f>SUM(B20:B25)</f>
        <v>349</v>
      </c>
      <c r="C19" s="19">
        <f t="shared" ref="C19:K19" si="3">SUM(C20:C25)</f>
        <v>343</v>
      </c>
      <c r="D19" s="19">
        <f t="shared" si="3"/>
        <v>373</v>
      </c>
      <c r="E19" s="19">
        <f t="shared" si="3"/>
        <v>372</v>
      </c>
      <c r="F19" s="19">
        <f t="shared" si="3"/>
        <v>377</v>
      </c>
      <c r="G19" s="19">
        <f t="shared" si="3"/>
        <v>376</v>
      </c>
      <c r="H19" s="19">
        <f t="shared" si="3"/>
        <v>389</v>
      </c>
      <c r="I19" s="19">
        <f t="shared" si="3"/>
        <v>390</v>
      </c>
      <c r="J19" s="19">
        <f t="shared" si="3"/>
        <v>396</v>
      </c>
      <c r="K19" s="19">
        <f t="shared" si="3"/>
        <v>401</v>
      </c>
      <c r="L19" s="154">
        <f t="shared" si="2"/>
        <v>52</v>
      </c>
    </row>
    <row r="20" spans="1:12" s="15" customFormat="1">
      <c r="A20" s="69" t="s">
        <v>21</v>
      </c>
      <c r="B20" s="21">
        <v>2</v>
      </c>
      <c r="C20" s="21">
        <v>2</v>
      </c>
      <c r="D20" s="21">
        <v>2</v>
      </c>
      <c r="E20" s="21">
        <v>3</v>
      </c>
      <c r="F20" s="21">
        <v>2</v>
      </c>
      <c r="G20" s="21">
        <v>0</v>
      </c>
      <c r="H20" s="21">
        <v>1</v>
      </c>
      <c r="I20" s="21">
        <v>1</v>
      </c>
      <c r="J20" s="21">
        <v>1</v>
      </c>
      <c r="K20" s="21">
        <v>2</v>
      </c>
      <c r="L20" s="155">
        <f t="shared" si="2"/>
        <v>0</v>
      </c>
    </row>
    <row r="21" spans="1:12" s="15" customFormat="1">
      <c r="A21" s="68" t="s">
        <v>22</v>
      </c>
      <c r="B21" s="19">
        <v>37</v>
      </c>
      <c r="C21" s="19">
        <v>39</v>
      </c>
      <c r="D21" s="19">
        <v>47</v>
      </c>
      <c r="E21" s="19">
        <v>46</v>
      </c>
      <c r="F21" s="19">
        <v>50</v>
      </c>
      <c r="G21" s="19">
        <v>51</v>
      </c>
      <c r="H21" s="19">
        <v>51</v>
      </c>
      <c r="I21" s="19">
        <v>53</v>
      </c>
      <c r="J21" s="19">
        <v>52</v>
      </c>
      <c r="K21" s="19">
        <v>52</v>
      </c>
      <c r="L21" s="154">
        <f t="shared" si="2"/>
        <v>15</v>
      </c>
    </row>
    <row r="22" spans="1:12" s="15" customFormat="1">
      <c r="A22" s="69" t="s">
        <v>32</v>
      </c>
      <c r="B22" s="21">
        <v>72</v>
      </c>
      <c r="C22" s="21">
        <v>71</v>
      </c>
      <c r="D22" s="21">
        <v>78</v>
      </c>
      <c r="E22" s="21">
        <v>80</v>
      </c>
      <c r="F22" s="21">
        <v>81</v>
      </c>
      <c r="G22" s="21">
        <v>79</v>
      </c>
      <c r="H22" s="21">
        <v>83</v>
      </c>
      <c r="I22" s="21">
        <v>87</v>
      </c>
      <c r="J22" s="21">
        <v>88</v>
      </c>
      <c r="K22" s="21">
        <v>91</v>
      </c>
      <c r="L22" s="155">
        <f t="shared" si="2"/>
        <v>19</v>
      </c>
    </row>
    <row r="23" spans="1:12" s="15" customFormat="1">
      <c r="A23" s="68" t="s">
        <v>23</v>
      </c>
      <c r="B23" s="19">
        <v>108</v>
      </c>
      <c r="C23" s="19">
        <v>108</v>
      </c>
      <c r="D23" s="19">
        <v>115</v>
      </c>
      <c r="E23" s="19">
        <v>113</v>
      </c>
      <c r="F23" s="19">
        <v>113</v>
      </c>
      <c r="G23" s="19">
        <v>113</v>
      </c>
      <c r="H23" s="19">
        <v>118</v>
      </c>
      <c r="I23" s="19">
        <v>119</v>
      </c>
      <c r="J23" s="19">
        <v>123</v>
      </c>
      <c r="K23" s="19">
        <v>124</v>
      </c>
      <c r="L23" s="154">
        <f t="shared" si="2"/>
        <v>16</v>
      </c>
    </row>
    <row r="24" spans="1:12" s="15" customFormat="1">
      <c r="A24" s="69" t="s">
        <v>24</v>
      </c>
      <c r="B24" s="21">
        <v>40</v>
      </c>
      <c r="C24" s="21">
        <v>34</v>
      </c>
      <c r="D24" s="21">
        <v>37</v>
      </c>
      <c r="E24" s="21">
        <v>37</v>
      </c>
      <c r="F24" s="21">
        <v>37</v>
      </c>
      <c r="G24" s="21">
        <v>40</v>
      </c>
      <c r="H24" s="21">
        <v>44</v>
      </c>
      <c r="I24" s="21">
        <v>40</v>
      </c>
      <c r="J24" s="21">
        <v>41</v>
      </c>
      <c r="K24" s="21">
        <v>40</v>
      </c>
      <c r="L24" s="155">
        <f t="shared" si="2"/>
        <v>0</v>
      </c>
    </row>
    <row r="25" spans="1:12" s="15" customFormat="1">
      <c r="A25" s="68" t="s">
        <v>25</v>
      </c>
      <c r="B25" s="19">
        <v>90</v>
      </c>
      <c r="C25" s="19">
        <v>89</v>
      </c>
      <c r="D25" s="19">
        <v>94</v>
      </c>
      <c r="E25" s="19">
        <v>93</v>
      </c>
      <c r="F25" s="19">
        <v>94</v>
      </c>
      <c r="G25" s="19">
        <v>93</v>
      </c>
      <c r="H25" s="19">
        <v>92</v>
      </c>
      <c r="I25" s="19">
        <v>90</v>
      </c>
      <c r="J25" s="19">
        <v>91</v>
      </c>
      <c r="K25" s="19">
        <v>92</v>
      </c>
      <c r="L25" s="154">
        <f t="shared" si="2"/>
        <v>2</v>
      </c>
    </row>
    <row r="26" spans="1:12">
      <c r="A26" s="53"/>
      <c r="B26" s="337" t="s">
        <v>226</v>
      </c>
      <c r="C26" s="337"/>
      <c r="D26" s="337"/>
      <c r="E26" s="337"/>
      <c r="F26" s="337"/>
      <c r="G26" s="337"/>
      <c r="H26" s="337"/>
      <c r="I26" s="337"/>
      <c r="J26" s="337"/>
      <c r="K26" s="337"/>
      <c r="L26" s="165"/>
    </row>
    <row r="27" spans="1:12">
      <c r="A27" s="7" t="s">
        <v>10</v>
      </c>
      <c r="B27" s="19">
        <f>B7*100/$B7</f>
        <v>100</v>
      </c>
      <c r="C27" s="19">
        <f t="shared" ref="C27:K27" si="4">C7*100/$B7</f>
        <v>98.733108108108112</v>
      </c>
      <c r="D27" s="19">
        <f t="shared" si="4"/>
        <v>104.56081081081081</v>
      </c>
      <c r="E27" s="19">
        <f t="shared" si="4"/>
        <v>105.48986486486487</v>
      </c>
      <c r="F27" s="19">
        <f t="shared" si="4"/>
        <v>106.75675675675676</v>
      </c>
      <c r="G27" s="19">
        <f t="shared" si="4"/>
        <v>109.96621621621621</v>
      </c>
      <c r="H27" s="19">
        <f t="shared" si="4"/>
        <v>113.3445945945946</v>
      </c>
      <c r="I27" s="19">
        <f t="shared" si="4"/>
        <v>115.70945945945945</v>
      </c>
      <c r="J27" s="19">
        <f t="shared" si="4"/>
        <v>118.75</v>
      </c>
      <c r="K27" s="19">
        <f t="shared" si="4"/>
        <v>122.12837837837837</v>
      </c>
      <c r="L27" s="154" t="s">
        <v>247</v>
      </c>
    </row>
    <row r="28" spans="1:12">
      <c r="A28" s="44" t="s">
        <v>30</v>
      </c>
      <c r="B28" s="21">
        <f t="shared" ref="B28:K28" si="5">B8*100/$B8</f>
        <v>100</v>
      </c>
      <c r="C28" s="21">
        <f t="shared" si="5"/>
        <v>98.922155688622752</v>
      </c>
      <c r="D28" s="21">
        <f t="shared" si="5"/>
        <v>103.59281437125749</v>
      </c>
      <c r="E28" s="21">
        <f t="shared" si="5"/>
        <v>105.02994011976048</v>
      </c>
      <c r="F28" s="21">
        <f t="shared" si="5"/>
        <v>106.22754491017965</v>
      </c>
      <c r="G28" s="21">
        <f t="shared" si="5"/>
        <v>110.89820359281437</v>
      </c>
      <c r="H28" s="21">
        <f t="shared" si="5"/>
        <v>114.13173652694611</v>
      </c>
      <c r="I28" s="21">
        <f t="shared" si="5"/>
        <v>117.36526946107784</v>
      </c>
      <c r="J28" s="21">
        <f t="shared" si="5"/>
        <v>120.95808383233533</v>
      </c>
      <c r="K28" s="21">
        <f t="shared" si="5"/>
        <v>125.1497005988024</v>
      </c>
      <c r="L28" s="155" t="s">
        <v>247</v>
      </c>
    </row>
    <row r="29" spans="1:12">
      <c r="A29" s="68" t="s">
        <v>11</v>
      </c>
      <c r="B29" s="19">
        <f t="shared" ref="B29:K29" si="6">B9*100/$B9</f>
        <v>100</v>
      </c>
      <c r="C29" s="19">
        <f t="shared" si="6"/>
        <v>105.88235294117646</v>
      </c>
      <c r="D29" s="19">
        <f t="shared" si="6"/>
        <v>107.35294117647059</v>
      </c>
      <c r="E29" s="19">
        <f t="shared" si="6"/>
        <v>108.82352941176471</v>
      </c>
      <c r="F29" s="19">
        <f t="shared" si="6"/>
        <v>105.88235294117646</v>
      </c>
      <c r="G29" s="19">
        <f t="shared" si="6"/>
        <v>113.23529411764706</v>
      </c>
      <c r="H29" s="19">
        <f t="shared" si="6"/>
        <v>114.70588235294117</v>
      </c>
      <c r="I29" s="19">
        <f t="shared" si="6"/>
        <v>120.58823529411765</v>
      </c>
      <c r="J29" s="19">
        <f t="shared" si="6"/>
        <v>127.94117647058823</v>
      </c>
      <c r="K29" s="19">
        <f t="shared" si="6"/>
        <v>126.47058823529412</v>
      </c>
      <c r="L29" s="154" t="s">
        <v>247</v>
      </c>
    </row>
    <row r="30" spans="1:12">
      <c r="A30" s="69" t="s">
        <v>12</v>
      </c>
      <c r="B30" s="21">
        <f t="shared" ref="B30:K30" si="7">B10*100/$B10</f>
        <v>100</v>
      </c>
      <c r="C30" s="21">
        <f t="shared" si="7"/>
        <v>97.5</v>
      </c>
      <c r="D30" s="21">
        <f t="shared" si="7"/>
        <v>100</v>
      </c>
      <c r="E30" s="21">
        <f t="shared" si="7"/>
        <v>92.5</v>
      </c>
      <c r="F30" s="21">
        <f t="shared" si="7"/>
        <v>100</v>
      </c>
      <c r="G30" s="21">
        <f t="shared" si="7"/>
        <v>97.5</v>
      </c>
      <c r="H30" s="21">
        <f t="shared" si="7"/>
        <v>107.5</v>
      </c>
      <c r="I30" s="21">
        <f t="shared" si="7"/>
        <v>107.5</v>
      </c>
      <c r="J30" s="21">
        <f t="shared" si="7"/>
        <v>82.5</v>
      </c>
      <c r="K30" s="21">
        <f t="shared" si="7"/>
        <v>85</v>
      </c>
      <c r="L30" s="155" t="s">
        <v>247</v>
      </c>
    </row>
    <row r="31" spans="1:12">
      <c r="A31" s="68" t="s">
        <v>13</v>
      </c>
      <c r="B31" s="19">
        <f t="shared" ref="B31:K31" si="8">B11*100/$B11</f>
        <v>100</v>
      </c>
      <c r="C31" s="19">
        <f t="shared" si="8"/>
        <v>102.0618556701031</v>
      </c>
      <c r="D31" s="19">
        <f t="shared" si="8"/>
        <v>105.15463917525773</v>
      </c>
      <c r="E31" s="19">
        <f t="shared" si="8"/>
        <v>105.84192439862542</v>
      </c>
      <c r="F31" s="19">
        <f t="shared" si="8"/>
        <v>108.24742268041237</v>
      </c>
      <c r="G31" s="19">
        <f t="shared" si="8"/>
        <v>115.4639175257732</v>
      </c>
      <c r="H31" s="19">
        <f t="shared" si="8"/>
        <v>116.83848797250859</v>
      </c>
      <c r="I31" s="19">
        <f t="shared" si="8"/>
        <v>118.21305841924399</v>
      </c>
      <c r="J31" s="19">
        <f t="shared" si="8"/>
        <v>121.99312714776632</v>
      </c>
      <c r="K31" s="19">
        <f t="shared" si="8"/>
        <v>126.46048109965636</v>
      </c>
      <c r="L31" s="154" t="s">
        <v>247</v>
      </c>
    </row>
    <row r="32" spans="1:12">
      <c r="A32" s="69" t="s">
        <v>14</v>
      </c>
      <c r="B32" s="21">
        <f t="shared" ref="B32:K32" si="9">B12*100/$B12</f>
        <v>100</v>
      </c>
      <c r="C32" s="21">
        <f t="shared" si="9"/>
        <v>90.909090909090907</v>
      </c>
      <c r="D32" s="21">
        <f t="shared" si="9"/>
        <v>118.18181818181819</v>
      </c>
      <c r="E32" s="21">
        <f t="shared" si="9"/>
        <v>109.09090909090909</v>
      </c>
      <c r="F32" s="21">
        <f t="shared" si="9"/>
        <v>81.818181818181813</v>
      </c>
      <c r="G32" s="21">
        <f t="shared" si="9"/>
        <v>81.818181818181813</v>
      </c>
      <c r="H32" s="21">
        <f t="shared" si="9"/>
        <v>81.818181818181813</v>
      </c>
      <c r="I32" s="21">
        <f t="shared" si="9"/>
        <v>81.818181818181813</v>
      </c>
      <c r="J32" s="21">
        <f t="shared" si="9"/>
        <v>100</v>
      </c>
      <c r="K32" s="21">
        <f t="shared" si="9"/>
        <v>109.09090909090909</v>
      </c>
      <c r="L32" s="155" t="s">
        <v>247</v>
      </c>
    </row>
    <row r="33" spans="1:12">
      <c r="A33" s="68" t="s">
        <v>15</v>
      </c>
      <c r="B33" s="19">
        <f t="shared" ref="B33:K33" si="10">B13*100/$B13</f>
        <v>100</v>
      </c>
      <c r="C33" s="19">
        <f t="shared" si="10"/>
        <v>94.137931034482762</v>
      </c>
      <c r="D33" s="19">
        <f t="shared" si="10"/>
        <v>99.310344827586206</v>
      </c>
      <c r="E33" s="19">
        <f t="shared" si="10"/>
        <v>99.65517241379311</v>
      </c>
      <c r="F33" s="19">
        <f t="shared" si="10"/>
        <v>98.275862068965523</v>
      </c>
      <c r="G33" s="19">
        <f t="shared" si="10"/>
        <v>102.06896551724138</v>
      </c>
      <c r="H33" s="19">
        <f t="shared" si="10"/>
        <v>106.20689655172414</v>
      </c>
      <c r="I33" s="19">
        <f t="shared" si="10"/>
        <v>111.37931034482759</v>
      </c>
      <c r="J33" s="19">
        <f t="shared" si="10"/>
        <v>111.72413793103448</v>
      </c>
      <c r="K33" s="19">
        <f t="shared" si="10"/>
        <v>115.51724137931035</v>
      </c>
      <c r="L33" s="154" t="s">
        <v>247</v>
      </c>
    </row>
    <row r="34" spans="1:12">
      <c r="A34" s="69" t="s">
        <v>16</v>
      </c>
      <c r="B34" s="21">
        <f t="shared" ref="B34:K34" si="11">B14*100/$B14</f>
        <v>100</v>
      </c>
      <c r="C34" s="21">
        <f t="shared" si="11"/>
        <v>105.88235294117646</v>
      </c>
      <c r="D34" s="21">
        <f t="shared" si="11"/>
        <v>100</v>
      </c>
      <c r="E34" s="21">
        <f t="shared" si="11"/>
        <v>117.64705882352941</v>
      </c>
      <c r="F34" s="21">
        <f t="shared" si="11"/>
        <v>129.41176470588235</v>
      </c>
      <c r="G34" s="21">
        <f t="shared" si="11"/>
        <v>152.94117647058823</v>
      </c>
      <c r="H34" s="21">
        <f t="shared" si="11"/>
        <v>176.47058823529412</v>
      </c>
      <c r="I34" s="21">
        <f t="shared" si="11"/>
        <v>147.05882352941177</v>
      </c>
      <c r="J34" s="21">
        <f t="shared" si="11"/>
        <v>164.70588235294119</v>
      </c>
      <c r="K34" s="21">
        <f t="shared" si="11"/>
        <v>170.58823529411765</v>
      </c>
      <c r="L34" s="155" t="s">
        <v>247</v>
      </c>
    </row>
    <row r="35" spans="1:12">
      <c r="A35" s="68" t="s">
        <v>17</v>
      </c>
      <c r="B35" s="19">
        <f t="shared" ref="B35:K35" si="12">B15*100/$B15</f>
        <v>100</v>
      </c>
      <c r="C35" s="19">
        <f t="shared" si="12"/>
        <v>116.66666666666667</v>
      </c>
      <c r="D35" s="19">
        <f t="shared" si="12"/>
        <v>133.33333333333334</v>
      </c>
      <c r="E35" s="19">
        <f t="shared" si="12"/>
        <v>116.66666666666667</v>
      </c>
      <c r="F35" s="19">
        <f t="shared" si="12"/>
        <v>100</v>
      </c>
      <c r="G35" s="19">
        <f t="shared" si="12"/>
        <v>116.66666666666667</v>
      </c>
      <c r="H35" s="19">
        <f t="shared" si="12"/>
        <v>83.333333333333329</v>
      </c>
      <c r="I35" s="19">
        <f t="shared" si="12"/>
        <v>116.66666666666667</v>
      </c>
      <c r="J35" s="19">
        <f t="shared" si="12"/>
        <v>133.33333333333334</v>
      </c>
      <c r="K35" s="19">
        <f t="shared" si="12"/>
        <v>116.66666666666667</v>
      </c>
      <c r="L35" s="154" t="s">
        <v>247</v>
      </c>
    </row>
    <row r="36" spans="1:12">
      <c r="A36" s="69" t="s">
        <v>18</v>
      </c>
      <c r="B36" s="21">
        <f t="shared" ref="B36:K36" si="13">B16*100/$B16</f>
        <v>100</v>
      </c>
      <c r="C36" s="21">
        <f t="shared" si="13"/>
        <v>76.92307692307692</v>
      </c>
      <c r="D36" s="21">
        <f t="shared" si="13"/>
        <v>69.230769230769226</v>
      </c>
      <c r="E36" s="21">
        <f t="shared" si="13"/>
        <v>100</v>
      </c>
      <c r="F36" s="21">
        <f t="shared" si="13"/>
        <v>107.69230769230769</v>
      </c>
      <c r="G36" s="21">
        <f t="shared" si="13"/>
        <v>76.92307692307692</v>
      </c>
      <c r="H36" s="21">
        <f t="shared" si="13"/>
        <v>84.615384615384613</v>
      </c>
      <c r="I36" s="21">
        <f t="shared" si="13"/>
        <v>76.92307692307692</v>
      </c>
      <c r="J36" s="21">
        <f t="shared" si="13"/>
        <v>107.69230769230769</v>
      </c>
      <c r="K36" s="21">
        <f t="shared" si="13"/>
        <v>107.69230769230769</v>
      </c>
      <c r="L36" s="155" t="s">
        <v>247</v>
      </c>
    </row>
    <row r="37" spans="1:12">
      <c r="A37" s="68" t="s">
        <v>19</v>
      </c>
      <c r="B37" s="19">
        <f t="shared" ref="B37:K37" si="14">B17*100/$B17</f>
        <v>100</v>
      </c>
      <c r="C37" s="19">
        <f t="shared" si="14"/>
        <v>102.04081632653062</v>
      </c>
      <c r="D37" s="19">
        <f t="shared" si="14"/>
        <v>113.26530612244898</v>
      </c>
      <c r="E37" s="19">
        <f t="shared" si="14"/>
        <v>119.38775510204081</v>
      </c>
      <c r="F37" s="19">
        <f t="shared" si="14"/>
        <v>126.53061224489795</v>
      </c>
      <c r="G37" s="19">
        <f t="shared" si="14"/>
        <v>128.57142857142858</v>
      </c>
      <c r="H37" s="19">
        <f t="shared" si="14"/>
        <v>131.63265306122449</v>
      </c>
      <c r="I37" s="19">
        <f t="shared" si="14"/>
        <v>139.79591836734693</v>
      </c>
      <c r="J37" s="19">
        <f t="shared" si="14"/>
        <v>153.0612244897959</v>
      </c>
      <c r="K37" s="19">
        <f t="shared" si="14"/>
        <v>163.26530612244898</v>
      </c>
      <c r="L37" s="154" t="s">
        <v>247</v>
      </c>
    </row>
    <row r="38" spans="1:12">
      <c r="A38" s="69" t="s">
        <v>20</v>
      </c>
      <c r="B38" s="21">
        <f t="shared" ref="B38:K38" si="15">B18*100/$B18</f>
        <v>100</v>
      </c>
      <c r="C38" s="21">
        <f t="shared" si="15"/>
        <v>0</v>
      </c>
      <c r="D38" s="21">
        <f t="shared" si="15"/>
        <v>0</v>
      </c>
      <c r="E38" s="21">
        <f t="shared" si="15"/>
        <v>0</v>
      </c>
      <c r="F38" s="21">
        <f t="shared" si="15"/>
        <v>0</v>
      </c>
      <c r="G38" s="21">
        <f t="shared" si="15"/>
        <v>0</v>
      </c>
      <c r="H38" s="21">
        <f t="shared" si="15"/>
        <v>0</v>
      </c>
      <c r="I38" s="21">
        <f t="shared" si="15"/>
        <v>0</v>
      </c>
      <c r="J38" s="21">
        <f t="shared" si="15"/>
        <v>0</v>
      </c>
      <c r="K38" s="21">
        <f t="shared" si="15"/>
        <v>0</v>
      </c>
      <c r="L38" s="155" t="s">
        <v>247</v>
      </c>
    </row>
    <row r="39" spans="1:12">
      <c r="A39" s="43" t="s">
        <v>31</v>
      </c>
      <c r="B39" s="19">
        <f t="shared" ref="B39:K39" si="16">B19*100/$B19</f>
        <v>100</v>
      </c>
      <c r="C39" s="19">
        <f t="shared" si="16"/>
        <v>98.280802292263616</v>
      </c>
      <c r="D39" s="19">
        <f t="shared" si="16"/>
        <v>106.87679083094555</v>
      </c>
      <c r="E39" s="19">
        <f t="shared" si="16"/>
        <v>106.59025787965616</v>
      </c>
      <c r="F39" s="19">
        <f t="shared" si="16"/>
        <v>108.02292263610315</v>
      </c>
      <c r="G39" s="19">
        <f t="shared" si="16"/>
        <v>107.73638968481376</v>
      </c>
      <c r="H39" s="19">
        <f t="shared" si="16"/>
        <v>111.46131805157593</v>
      </c>
      <c r="I39" s="19">
        <f t="shared" si="16"/>
        <v>111.74785100286533</v>
      </c>
      <c r="J39" s="19">
        <f t="shared" si="16"/>
        <v>113.46704871060172</v>
      </c>
      <c r="K39" s="19">
        <f t="shared" si="16"/>
        <v>114.89971346704871</v>
      </c>
      <c r="L39" s="154" t="s">
        <v>247</v>
      </c>
    </row>
    <row r="40" spans="1:12">
      <c r="A40" s="69" t="s">
        <v>21</v>
      </c>
      <c r="B40" s="186">
        <f t="shared" ref="B40:K40" si="17">B20*100/$B20</f>
        <v>100</v>
      </c>
      <c r="C40" s="186">
        <f t="shared" si="17"/>
        <v>100</v>
      </c>
      <c r="D40" s="186">
        <f t="shared" si="17"/>
        <v>100</v>
      </c>
      <c r="E40" s="186">
        <f t="shared" si="17"/>
        <v>150</v>
      </c>
      <c r="F40" s="186">
        <f t="shared" si="17"/>
        <v>100</v>
      </c>
      <c r="G40" s="186">
        <f t="shared" si="17"/>
        <v>0</v>
      </c>
      <c r="H40" s="186">
        <f t="shared" si="17"/>
        <v>50</v>
      </c>
      <c r="I40" s="186">
        <f t="shared" si="17"/>
        <v>50</v>
      </c>
      <c r="J40" s="186">
        <f t="shared" si="17"/>
        <v>50</v>
      </c>
      <c r="K40" s="186">
        <f t="shared" si="17"/>
        <v>100</v>
      </c>
      <c r="L40" s="155" t="s">
        <v>247</v>
      </c>
    </row>
    <row r="41" spans="1:12">
      <c r="A41" s="68" t="s">
        <v>22</v>
      </c>
      <c r="B41" s="19">
        <f t="shared" ref="B41:K41" si="18">B21*100/$B21</f>
        <v>100</v>
      </c>
      <c r="C41" s="19">
        <f t="shared" si="18"/>
        <v>105.4054054054054</v>
      </c>
      <c r="D41" s="19">
        <f t="shared" si="18"/>
        <v>127.02702702702703</v>
      </c>
      <c r="E41" s="19">
        <f t="shared" si="18"/>
        <v>124.32432432432432</v>
      </c>
      <c r="F41" s="19">
        <f t="shared" si="18"/>
        <v>135.13513513513513</v>
      </c>
      <c r="G41" s="19">
        <f t="shared" si="18"/>
        <v>137.83783783783784</v>
      </c>
      <c r="H41" s="19">
        <f t="shared" si="18"/>
        <v>137.83783783783784</v>
      </c>
      <c r="I41" s="19">
        <f t="shared" si="18"/>
        <v>143.24324324324326</v>
      </c>
      <c r="J41" s="19">
        <f t="shared" si="18"/>
        <v>140.54054054054055</v>
      </c>
      <c r="K41" s="19">
        <f t="shared" si="18"/>
        <v>140.54054054054055</v>
      </c>
      <c r="L41" s="154" t="s">
        <v>247</v>
      </c>
    </row>
    <row r="42" spans="1:12">
      <c r="A42" s="69" t="s">
        <v>32</v>
      </c>
      <c r="B42" s="21">
        <f t="shared" ref="B42:K42" si="19">B22*100/$B22</f>
        <v>100</v>
      </c>
      <c r="C42" s="21">
        <f t="shared" si="19"/>
        <v>98.611111111111114</v>
      </c>
      <c r="D42" s="21">
        <f t="shared" si="19"/>
        <v>108.33333333333333</v>
      </c>
      <c r="E42" s="21">
        <f t="shared" si="19"/>
        <v>111.11111111111111</v>
      </c>
      <c r="F42" s="21">
        <f t="shared" si="19"/>
        <v>112.5</v>
      </c>
      <c r="G42" s="21">
        <f t="shared" si="19"/>
        <v>109.72222222222223</v>
      </c>
      <c r="H42" s="21">
        <f t="shared" si="19"/>
        <v>115.27777777777777</v>
      </c>
      <c r="I42" s="21">
        <f t="shared" si="19"/>
        <v>120.83333333333333</v>
      </c>
      <c r="J42" s="21">
        <f t="shared" si="19"/>
        <v>122.22222222222223</v>
      </c>
      <c r="K42" s="21">
        <f t="shared" si="19"/>
        <v>126.38888888888889</v>
      </c>
      <c r="L42" s="155" t="s">
        <v>247</v>
      </c>
    </row>
    <row r="43" spans="1:12">
      <c r="A43" s="68" t="s">
        <v>23</v>
      </c>
      <c r="B43" s="19">
        <f t="shared" ref="B43:K43" si="20">B23*100/$B23</f>
        <v>100</v>
      </c>
      <c r="C43" s="19">
        <f t="shared" si="20"/>
        <v>100</v>
      </c>
      <c r="D43" s="19">
        <f t="shared" si="20"/>
        <v>106.48148148148148</v>
      </c>
      <c r="E43" s="19">
        <f t="shared" si="20"/>
        <v>104.62962962962963</v>
      </c>
      <c r="F43" s="19">
        <f t="shared" si="20"/>
        <v>104.62962962962963</v>
      </c>
      <c r="G43" s="19">
        <f t="shared" si="20"/>
        <v>104.62962962962963</v>
      </c>
      <c r="H43" s="19">
        <f t="shared" si="20"/>
        <v>109.25925925925925</v>
      </c>
      <c r="I43" s="19">
        <f t="shared" si="20"/>
        <v>110.18518518518519</v>
      </c>
      <c r="J43" s="19">
        <f t="shared" si="20"/>
        <v>113.88888888888889</v>
      </c>
      <c r="K43" s="19">
        <f t="shared" si="20"/>
        <v>114.81481481481481</v>
      </c>
      <c r="L43" s="154" t="s">
        <v>247</v>
      </c>
    </row>
    <row r="44" spans="1:12">
      <c r="A44" s="69" t="s">
        <v>24</v>
      </c>
      <c r="B44" s="21">
        <f t="shared" ref="B44:K44" si="21">B24*100/$B24</f>
        <v>100</v>
      </c>
      <c r="C44" s="21">
        <f t="shared" si="21"/>
        <v>85</v>
      </c>
      <c r="D44" s="21">
        <f t="shared" si="21"/>
        <v>92.5</v>
      </c>
      <c r="E44" s="21">
        <f t="shared" si="21"/>
        <v>92.5</v>
      </c>
      <c r="F44" s="21">
        <f t="shared" si="21"/>
        <v>92.5</v>
      </c>
      <c r="G44" s="21">
        <f t="shared" si="21"/>
        <v>100</v>
      </c>
      <c r="H44" s="21">
        <f t="shared" si="21"/>
        <v>110</v>
      </c>
      <c r="I44" s="21">
        <f t="shared" si="21"/>
        <v>100</v>
      </c>
      <c r="J44" s="21">
        <f t="shared" si="21"/>
        <v>102.5</v>
      </c>
      <c r="K44" s="21">
        <f t="shared" si="21"/>
        <v>100</v>
      </c>
      <c r="L44" s="155" t="s">
        <v>247</v>
      </c>
    </row>
    <row r="45" spans="1:12">
      <c r="A45" s="68" t="s">
        <v>25</v>
      </c>
      <c r="B45" s="19">
        <f t="shared" ref="B45:K45" si="22">B25*100/$B25</f>
        <v>100</v>
      </c>
      <c r="C45" s="19">
        <f t="shared" si="22"/>
        <v>98.888888888888886</v>
      </c>
      <c r="D45" s="19">
        <f t="shared" si="22"/>
        <v>104.44444444444444</v>
      </c>
      <c r="E45" s="19">
        <f t="shared" si="22"/>
        <v>103.33333333333333</v>
      </c>
      <c r="F45" s="19">
        <f t="shared" si="22"/>
        <v>104.44444444444444</v>
      </c>
      <c r="G45" s="19">
        <f t="shared" si="22"/>
        <v>103.33333333333333</v>
      </c>
      <c r="H45" s="19">
        <f t="shared" si="22"/>
        <v>102.22222222222223</v>
      </c>
      <c r="I45" s="19">
        <f t="shared" si="22"/>
        <v>100</v>
      </c>
      <c r="J45" s="19">
        <f t="shared" si="22"/>
        <v>101.11111111111111</v>
      </c>
      <c r="K45" s="19">
        <f t="shared" si="22"/>
        <v>102.22222222222223</v>
      </c>
      <c r="L45" s="154" t="s">
        <v>247</v>
      </c>
    </row>
    <row r="46" spans="1:12" s="64" customFormat="1" ht="20" customHeight="1">
      <c r="A46" s="338" t="s">
        <v>245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</row>
  </sheetData>
  <mergeCells count="3">
    <mergeCell ref="B6:K6"/>
    <mergeCell ref="B26:K26"/>
    <mergeCell ref="A46:L4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C53" sqref="C53"/>
    </sheetView>
  </sheetViews>
  <sheetFormatPr baseColWidth="10" defaultColWidth="10.81640625" defaultRowHeight="14"/>
  <cols>
    <col min="1" max="1" width="24.54296875" style="1" customWidth="1"/>
    <col min="2" max="11" width="14.54296875" style="1" customWidth="1"/>
    <col min="12" max="16384" width="10.81640625" style="1"/>
  </cols>
  <sheetData>
    <row r="1" spans="1:11" s="50" customFormat="1" ht="20.149999999999999" customHeight="1">
      <c r="A1" s="49" t="s">
        <v>0</v>
      </c>
    </row>
    <row r="2" spans="1:11" s="127" customFormat="1" ht="14.5" customHeight="1">
      <c r="A2" s="126"/>
    </row>
    <row r="3" spans="1:11" s="125" customFormat="1" ht="14.5" customHeight="1">
      <c r="A3" s="54" t="s">
        <v>325</v>
      </c>
    </row>
    <row r="4" spans="1:11" s="127" customFormat="1" ht="14.5" customHeight="1"/>
    <row r="5" spans="1:11" s="127" customFormat="1" ht="14.5" customHeight="1">
      <c r="A5" s="342" t="s">
        <v>29</v>
      </c>
      <c r="B5" s="380" t="s">
        <v>148</v>
      </c>
      <c r="C5" s="342"/>
      <c r="D5" s="342"/>
      <c r="E5" s="342"/>
      <c r="F5" s="342"/>
      <c r="G5" s="380" t="s">
        <v>165</v>
      </c>
      <c r="H5" s="342"/>
      <c r="I5" s="342"/>
      <c r="J5" s="342"/>
      <c r="K5" s="342"/>
    </row>
    <row r="6" spans="1:11" s="42" customFormat="1" ht="30" customHeight="1">
      <c r="A6" s="342"/>
      <c r="B6" s="380" t="s">
        <v>149</v>
      </c>
      <c r="C6" s="380" t="s">
        <v>151</v>
      </c>
      <c r="D6" s="380"/>
      <c r="E6" s="380"/>
      <c r="F6" s="380"/>
      <c r="G6" s="380" t="s">
        <v>149</v>
      </c>
      <c r="H6" s="380" t="s">
        <v>151</v>
      </c>
      <c r="I6" s="380"/>
      <c r="J6" s="380"/>
      <c r="K6" s="380"/>
    </row>
    <row r="7" spans="1:11" s="42" customFormat="1" ht="30" customHeight="1">
      <c r="A7" s="422"/>
      <c r="B7" s="381"/>
      <c r="C7" s="291" t="s">
        <v>150</v>
      </c>
      <c r="D7" s="291" t="s">
        <v>152</v>
      </c>
      <c r="E7" s="291" t="s">
        <v>153</v>
      </c>
      <c r="F7" s="291" t="s">
        <v>155</v>
      </c>
      <c r="G7" s="381"/>
      <c r="H7" s="291" t="s">
        <v>150</v>
      </c>
      <c r="I7" s="291" t="s">
        <v>152</v>
      </c>
      <c r="J7" s="291" t="s">
        <v>153</v>
      </c>
      <c r="K7" s="291" t="s">
        <v>155</v>
      </c>
    </row>
    <row r="8" spans="1:11" s="64" customFormat="1" ht="14.5" customHeight="1">
      <c r="A8" s="295"/>
      <c r="B8" s="460" t="s">
        <v>5</v>
      </c>
      <c r="C8" s="460"/>
      <c r="D8" s="460"/>
      <c r="E8" s="460"/>
      <c r="F8" s="460"/>
      <c r="G8" s="460" t="s">
        <v>5</v>
      </c>
      <c r="H8" s="460"/>
      <c r="I8" s="460"/>
      <c r="J8" s="460"/>
      <c r="K8" s="460"/>
    </row>
    <row r="9" spans="1:11" s="64" customFormat="1" ht="14.5" customHeight="1">
      <c r="A9" s="280" t="s">
        <v>10</v>
      </c>
      <c r="B9" s="279">
        <f t="shared" ref="B9:B27" si="0">SUM(C9:F9)</f>
        <v>149976</v>
      </c>
      <c r="C9" s="279">
        <f>SUM(C11:C20,C22:C27)</f>
        <v>27113</v>
      </c>
      <c r="D9" s="279">
        <f>SUM(D11:D20,D22:D27)</f>
        <v>34358</v>
      </c>
      <c r="E9" s="279">
        <f>SUM(E11:E20,E22:E27)</f>
        <v>52447</v>
      </c>
      <c r="F9" s="279">
        <f>SUM(F11:F20,F22:F27)</f>
        <v>36058</v>
      </c>
      <c r="G9" s="279">
        <f t="shared" ref="G9:G27" si="1">SUM(H9:K9)</f>
        <v>83053</v>
      </c>
      <c r="H9" s="279">
        <f>SUM(H11:H20,H22:H27)</f>
        <v>18145</v>
      </c>
      <c r="I9" s="279">
        <f>SUM(I11:I20,I22:I27)</f>
        <v>24443</v>
      </c>
      <c r="J9" s="279">
        <f>SUM(J11:J20,J22:J27)</f>
        <v>11402</v>
      </c>
      <c r="K9" s="279">
        <f>SUM(K11:K20,K22:K27)</f>
        <v>29063</v>
      </c>
    </row>
    <row r="10" spans="1:11" s="64" customFormat="1" ht="14.5" customHeight="1">
      <c r="A10" s="44" t="s">
        <v>30</v>
      </c>
      <c r="B10" s="85">
        <f t="shared" si="0"/>
        <v>112866</v>
      </c>
      <c r="C10" s="85">
        <f>SUM(C11:C20)</f>
        <v>10696</v>
      </c>
      <c r="D10" s="85">
        <f>SUM(D11:D20)</f>
        <v>24214</v>
      </c>
      <c r="E10" s="85">
        <f>SUM(E11:E20)</f>
        <v>46845</v>
      </c>
      <c r="F10" s="85">
        <f>SUM(F11:F20)</f>
        <v>31111</v>
      </c>
      <c r="G10" s="85">
        <f t="shared" si="1"/>
        <v>62855</v>
      </c>
      <c r="H10" s="85">
        <f>SUM(H11:H20)</f>
        <v>9023</v>
      </c>
      <c r="I10" s="85">
        <f>SUM(I11:I20)</f>
        <v>18935</v>
      </c>
      <c r="J10" s="85">
        <f>SUM(J11:J20)</f>
        <v>9664</v>
      </c>
      <c r="K10" s="85">
        <f>SUM(K11:K20)</f>
        <v>25233</v>
      </c>
    </row>
    <row r="11" spans="1:11" s="64" customFormat="1" ht="14.5" customHeight="1">
      <c r="A11" s="68" t="s">
        <v>11</v>
      </c>
      <c r="B11" s="84">
        <f t="shared" si="0"/>
        <v>5755</v>
      </c>
      <c r="C11" s="84">
        <v>647</v>
      </c>
      <c r="D11" s="84">
        <v>1334</v>
      </c>
      <c r="E11" s="84">
        <v>2411</v>
      </c>
      <c r="F11" s="84">
        <v>1363</v>
      </c>
      <c r="G11" s="84">
        <f t="shared" si="1"/>
        <v>2754</v>
      </c>
      <c r="H11" s="84">
        <v>504</v>
      </c>
      <c r="I11" s="84">
        <v>991</v>
      </c>
      <c r="J11" s="84">
        <v>329</v>
      </c>
      <c r="K11" s="84">
        <v>930</v>
      </c>
    </row>
    <row r="12" spans="1:11" s="64" customFormat="1" ht="14.5" customHeight="1">
      <c r="A12" s="69" t="s">
        <v>12</v>
      </c>
      <c r="B12" s="85">
        <f t="shared" si="0"/>
        <v>3353</v>
      </c>
      <c r="C12" s="85">
        <v>546</v>
      </c>
      <c r="D12" s="85">
        <v>1238</v>
      </c>
      <c r="E12" s="85">
        <v>1004</v>
      </c>
      <c r="F12" s="85">
        <v>565</v>
      </c>
      <c r="G12" s="85">
        <f t="shared" si="1"/>
        <v>2096</v>
      </c>
      <c r="H12" s="85">
        <v>372</v>
      </c>
      <c r="I12" s="85">
        <v>897</v>
      </c>
      <c r="J12" s="85">
        <v>378</v>
      </c>
      <c r="K12" s="85">
        <v>449</v>
      </c>
    </row>
    <row r="13" spans="1:11" s="64" customFormat="1" ht="14.5" customHeight="1">
      <c r="A13" s="68" t="s">
        <v>13</v>
      </c>
      <c r="B13" s="84">
        <f t="shared" si="0"/>
        <v>13700</v>
      </c>
      <c r="C13" s="84">
        <v>849</v>
      </c>
      <c r="D13" s="84">
        <v>3648</v>
      </c>
      <c r="E13" s="84">
        <v>6922</v>
      </c>
      <c r="F13" s="84">
        <v>2281</v>
      </c>
      <c r="G13" s="84">
        <f t="shared" si="1"/>
        <v>5898</v>
      </c>
      <c r="H13" s="84">
        <v>579</v>
      </c>
      <c r="I13" s="84">
        <v>2603</v>
      </c>
      <c r="J13" s="84">
        <v>1000</v>
      </c>
      <c r="K13" s="84">
        <v>1716</v>
      </c>
    </row>
    <row r="14" spans="1:11" s="64" customFormat="1" ht="14.5" customHeight="1">
      <c r="A14" s="69" t="s">
        <v>14</v>
      </c>
      <c r="B14" s="85">
        <f t="shared" si="0"/>
        <v>1349</v>
      </c>
      <c r="C14" s="85">
        <v>166</v>
      </c>
      <c r="D14" s="85">
        <v>319</v>
      </c>
      <c r="E14" s="85">
        <v>707</v>
      </c>
      <c r="F14" s="85">
        <v>157</v>
      </c>
      <c r="G14" s="85">
        <f t="shared" si="1"/>
        <v>568</v>
      </c>
      <c r="H14" s="85">
        <v>158</v>
      </c>
      <c r="I14" s="85">
        <v>277</v>
      </c>
      <c r="J14" s="85">
        <v>38</v>
      </c>
      <c r="K14" s="85">
        <v>95</v>
      </c>
    </row>
    <row r="15" spans="1:11" s="64" customFormat="1" ht="14.5" customHeight="1">
      <c r="A15" s="68" t="s">
        <v>15</v>
      </c>
      <c r="B15" s="84">
        <f t="shared" si="0"/>
        <v>28199</v>
      </c>
      <c r="C15" s="84">
        <v>1720</v>
      </c>
      <c r="D15" s="84">
        <v>4250</v>
      </c>
      <c r="E15" s="84">
        <v>12374</v>
      </c>
      <c r="F15" s="84">
        <v>9855</v>
      </c>
      <c r="G15" s="84">
        <f t="shared" si="1"/>
        <v>17056</v>
      </c>
      <c r="H15" s="84">
        <v>1479</v>
      </c>
      <c r="I15" s="84">
        <v>2939</v>
      </c>
      <c r="J15" s="84">
        <v>3067</v>
      </c>
      <c r="K15" s="84">
        <v>9571</v>
      </c>
    </row>
    <row r="16" spans="1:11" s="64" customFormat="1" ht="14.5" customHeight="1">
      <c r="A16" s="69" t="s">
        <v>16</v>
      </c>
      <c r="B16" s="85">
        <f t="shared" si="0"/>
        <v>11540</v>
      </c>
      <c r="C16" s="85">
        <v>1184</v>
      </c>
      <c r="D16" s="85">
        <v>2365</v>
      </c>
      <c r="E16" s="85">
        <v>4202</v>
      </c>
      <c r="F16" s="85">
        <v>3789</v>
      </c>
      <c r="G16" s="85">
        <f t="shared" si="1"/>
        <v>6345</v>
      </c>
      <c r="H16" s="85">
        <v>1063</v>
      </c>
      <c r="I16" s="85">
        <v>1989</v>
      </c>
      <c r="J16" s="85">
        <v>673</v>
      </c>
      <c r="K16" s="85">
        <v>2620</v>
      </c>
    </row>
    <row r="17" spans="1:11" s="64" customFormat="1" ht="14.5" customHeight="1">
      <c r="A17" s="68" t="s">
        <v>17</v>
      </c>
      <c r="B17" s="84">
        <f t="shared" si="0"/>
        <v>6982</v>
      </c>
      <c r="C17" s="84">
        <v>894</v>
      </c>
      <c r="D17" s="84">
        <v>1396</v>
      </c>
      <c r="E17" s="84">
        <v>2097</v>
      </c>
      <c r="F17" s="84">
        <v>2595</v>
      </c>
      <c r="G17" s="84">
        <f t="shared" si="1"/>
        <v>4755</v>
      </c>
      <c r="H17" s="84">
        <v>745</v>
      </c>
      <c r="I17" s="84">
        <v>1010</v>
      </c>
      <c r="J17" s="84">
        <v>641</v>
      </c>
      <c r="K17" s="84">
        <v>2359</v>
      </c>
    </row>
    <row r="18" spans="1:11" s="64" customFormat="1" ht="14.5" customHeight="1">
      <c r="A18" s="69" t="s">
        <v>18</v>
      </c>
      <c r="B18" s="85">
        <f t="shared" si="0"/>
        <v>19152</v>
      </c>
      <c r="C18" s="85">
        <v>2591</v>
      </c>
      <c r="D18" s="85">
        <v>3500</v>
      </c>
      <c r="E18" s="85">
        <v>7684</v>
      </c>
      <c r="F18" s="85">
        <v>5377</v>
      </c>
      <c r="G18" s="85">
        <f t="shared" si="1"/>
        <v>11571</v>
      </c>
      <c r="H18" s="85">
        <v>2436</v>
      </c>
      <c r="I18" s="85">
        <v>2945</v>
      </c>
      <c r="J18" s="85">
        <v>2038</v>
      </c>
      <c r="K18" s="85">
        <v>4152</v>
      </c>
    </row>
    <row r="19" spans="1:11" s="64" customFormat="1" ht="14.5" customHeight="1">
      <c r="A19" s="68" t="s">
        <v>19</v>
      </c>
      <c r="B19" s="84">
        <f t="shared" si="0"/>
        <v>21256</v>
      </c>
      <c r="C19" s="84">
        <v>1955</v>
      </c>
      <c r="D19" s="84">
        <v>5844</v>
      </c>
      <c r="E19" s="84">
        <v>8946</v>
      </c>
      <c r="F19" s="84">
        <v>4511</v>
      </c>
      <c r="G19" s="84">
        <f t="shared" si="1"/>
        <v>10917</v>
      </c>
      <c r="H19" s="84">
        <v>1561</v>
      </c>
      <c r="I19" s="84">
        <v>4997</v>
      </c>
      <c r="J19" s="84">
        <v>1413</v>
      </c>
      <c r="K19" s="84">
        <v>2946</v>
      </c>
    </row>
    <row r="20" spans="1:11" s="64" customFormat="1" ht="14.5" customHeight="1">
      <c r="A20" s="69" t="s">
        <v>20</v>
      </c>
      <c r="B20" s="85">
        <f t="shared" si="0"/>
        <v>1580</v>
      </c>
      <c r="C20" s="85">
        <v>144</v>
      </c>
      <c r="D20" s="85">
        <v>320</v>
      </c>
      <c r="E20" s="85">
        <v>498</v>
      </c>
      <c r="F20" s="85">
        <v>618</v>
      </c>
      <c r="G20" s="85">
        <f t="shared" si="1"/>
        <v>895</v>
      </c>
      <c r="H20" s="85">
        <v>126</v>
      </c>
      <c r="I20" s="85">
        <v>287</v>
      </c>
      <c r="J20" s="85">
        <v>87</v>
      </c>
      <c r="K20" s="85">
        <v>395</v>
      </c>
    </row>
    <row r="21" spans="1:11" s="64" customFormat="1" ht="14.5" customHeight="1">
      <c r="A21" s="43" t="s">
        <v>31</v>
      </c>
      <c r="B21" s="84">
        <f t="shared" si="0"/>
        <v>37110</v>
      </c>
      <c r="C21" s="84">
        <f>SUM(C22:C27)</f>
        <v>16417</v>
      </c>
      <c r="D21" s="84">
        <f>SUM(D22:D27)</f>
        <v>10144</v>
      </c>
      <c r="E21" s="84">
        <f>SUM(E22:E27)</f>
        <v>5602</v>
      </c>
      <c r="F21" s="84">
        <f>SUM(F22:F27)</f>
        <v>4947</v>
      </c>
      <c r="G21" s="84">
        <f t="shared" si="1"/>
        <v>20198</v>
      </c>
      <c r="H21" s="84">
        <f>SUM(H22:H27)</f>
        <v>9122</v>
      </c>
      <c r="I21" s="84">
        <f>SUM(I22:I27)</f>
        <v>5508</v>
      </c>
      <c r="J21" s="84">
        <f>SUM(J22:J27)</f>
        <v>1738</v>
      </c>
      <c r="K21" s="84">
        <f>SUM(K22:K27)</f>
        <v>3830</v>
      </c>
    </row>
    <row r="22" spans="1:11" s="64" customFormat="1" ht="14.5" customHeight="1">
      <c r="A22" s="69" t="s">
        <v>21</v>
      </c>
      <c r="B22" s="85">
        <f t="shared" si="0"/>
        <v>5476</v>
      </c>
      <c r="C22" s="85">
        <v>1759</v>
      </c>
      <c r="D22" s="85">
        <v>1441</v>
      </c>
      <c r="E22" s="85">
        <v>1035</v>
      </c>
      <c r="F22" s="85">
        <v>1241</v>
      </c>
      <c r="G22" s="85">
        <f t="shared" si="1"/>
        <v>3486</v>
      </c>
      <c r="H22" s="85">
        <v>987</v>
      </c>
      <c r="I22" s="85">
        <v>834</v>
      </c>
      <c r="J22" s="85">
        <v>494</v>
      </c>
      <c r="K22" s="85">
        <v>1171</v>
      </c>
    </row>
    <row r="23" spans="1:11" s="64" customFormat="1" ht="14.5" customHeight="1">
      <c r="A23" s="68" t="s">
        <v>22</v>
      </c>
      <c r="B23" s="84">
        <f t="shared" si="0"/>
        <v>5516</v>
      </c>
      <c r="C23" s="84">
        <v>2677</v>
      </c>
      <c r="D23" s="84">
        <v>1584</v>
      </c>
      <c r="E23" s="84">
        <v>711</v>
      </c>
      <c r="F23" s="84">
        <v>544</v>
      </c>
      <c r="G23" s="84">
        <f t="shared" si="1"/>
        <v>2938</v>
      </c>
      <c r="H23" s="84">
        <v>1430</v>
      </c>
      <c r="I23" s="84">
        <v>849</v>
      </c>
      <c r="J23" s="84">
        <v>231</v>
      </c>
      <c r="K23" s="84">
        <v>428</v>
      </c>
    </row>
    <row r="24" spans="1:11" s="64" customFormat="1" ht="14.5" customHeight="1">
      <c r="A24" s="69" t="s">
        <v>32</v>
      </c>
      <c r="B24" s="85">
        <f t="shared" si="0"/>
        <v>4502</v>
      </c>
      <c r="C24" s="85">
        <v>2058</v>
      </c>
      <c r="D24" s="85">
        <v>1292</v>
      </c>
      <c r="E24" s="85">
        <v>706</v>
      </c>
      <c r="F24" s="85">
        <v>446</v>
      </c>
      <c r="G24" s="85">
        <f t="shared" si="1"/>
        <v>2255</v>
      </c>
      <c r="H24" s="85">
        <v>1203</v>
      </c>
      <c r="I24" s="85">
        <v>655</v>
      </c>
      <c r="J24" s="85">
        <v>150</v>
      </c>
      <c r="K24" s="85">
        <v>247</v>
      </c>
    </row>
    <row r="25" spans="1:11" s="64" customFormat="1" ht="14.5" customHeight="1">
      <c r="A25" s="68" t="s">
        <v>23</v>
      </c>
      <c r="B25" s="88">
        <f t="shared" si="0"/>
        <v>10842</v>
      </c>
      <c r="C25" s="88">
        <v>4822</v>
      </c>
      <c r="D25" s="88">
        <v>2934</v>
      </c>
      <c r="E25" s="88">
        <v>1665</v>
      </c>
      <c r="F25" s="88">
        <v>1421</v>
      </c>
      <c r="G25" s="88">
        <f t="shared" si="1"/>
        <v>5438</v>
      </c>
      <c r="H25" s="88">
        <v>2448</v>
      </c>
      <c r="I25" s="88">
        <v>1584</v>
      </c>
      <c r="J25" s="88">
        <v>450</v>
      </c>
      <c r="K25" s="88">
        <v>956</v>
      </c>
    </row>
    <row r="26" spans="1:11" s="64" customFormat="1" ht="14.5" customHeight="1">
      <c r="A26" s="69" t="s">
        <v>24</v>
      </c>
      <c r="B26" s="85">
        <f t="shared" si="0"/>
        <v>4997</v>
      </c>
      <c r="C26" s="85">
        <v>2269</v>
      </c>
      <c r="D26" s="85">
        <v>1450</v>
      </c>
      <c r="E26" s="85">
        <v>679</v>
      </c>
      <c r="F26" s="85">
        <v>599</v>
      </c>
      <c r="G26" s="85">
        <f t="shared" si="1"/>
        <v>2698</v>
      </c>
      <c r="H26" s="85">
        <v>1251</v>
      </c>
      <c r="I26" s="85">
        <v>860</v>
      </c>
      <c r="J26" s="85">
        <v>162</v>
      </c>
      <c r="K26" s="85">
        <v>425</v>
      </c>
    </row>
    <row r="27" spans="1:11" s="64" customFormat="1" ht="14.5" customHeight="1">
      <c r="A27" s="316" t="s">
        <v>25</v>
      </c>
      <c r="B27" s="317">
        <f t="shared" si="0"/>
        <v>5777</v>
      </c>
      <c r="C27" s="317">
        <v>2832</v>
      </c>
      <c r="D27" s="317">
        <v>1443</v>
      </c>
      <c r="E27" s="317">
        <v>806</v>
      </c>
      <c r="F27" s="317">
        <v>696</v>
      </c>
      <c r="G27" s="317">
        <f t="shared" si="1"/>
        <v>3383</v>
      </c>
      <c r="H27" s="317">
        <v>1803</v>
      </c>
      <c r="I27" s="317">
        <v>726</v>
      </c>
      <c r="J27" s="317">
        <v>251</v>
      </c>
      <c r="K27" s="317">
        <v>603</v>
      </c>
    </row>
    <row r="28" spans="1:11" s="64" customFormat="1" ht="14.5" customHeight="1">
      <c r="A28" s="295"/>
      <c r="B28" s="413" t="s">
        <v>94</v>
      </c>
      <c r="C28" s="413"/>
      <c r="D28" s="413"/>
      <c r="E28" s="413"/>
      <c r="F28" s="413"/>
      <c r="G28" s="413" t="s">
        <v>94</v>
      </c>
      <c r="H28" s="413"/>
      <c r="I28" s="413"/>
      <c r="J28" s="413"/>
      <c r="K28" s="413"/>
    </row>
    <row r="29" spans="1:11" s="64" customFormat="1" ht="14.5" customHeight="1">
      <c r="A29" s="280" t="s">
        <v>10</v>
      </c>
      <c r="B29" s="318">
        <f t="shared" ref="B29:F38" si="2">B9*100/$B9</f>
        <v>100</v>
      </c>
      <c r="C29" s="319">
        <f t="shared" si="2"/>
        <v>18.078225849469248</v>
      </c>
      <c r="D29" s="319">
        <f t="shared" si="2"/>
        <v>22.908998773137036</v>
      </c>
      <c r="E29" s="319">
        <f t="shared" si="2"/>
        <v>34.970261908572041</v>
      </c>
      <c r="F29" s="319">
        <f t="shared" si="2"/>
        <v>24.042513468821678</v>
      </c>
      <c r="G29" s="318">
        <f>G9*100/$G9</f>
        <v>100</v>
      </c>
      <c r="H29" s="319">
        <f>H9*100/$G9</f>
        <v>21.847494973089471</v>
      </c>
      <c r="I29" s="319">
        <f>I9*100/$G9</f>
        <v>29.430604553718709</v>
      </c>
      <c r="J29" s="319">
        <f>J9*100/$G9</f>
        <v>13.728582953054074</v>
      </c>
      <c r="K29" s="319">
        <f>K9*100/$G9</f>
        <v>34.993317520137744</v>
      </c>
    </row>
    <row r="30" spans="1:11" s="64" customFormat="1" ht="14.5" customHeight="1">
      <c r="A30" s="44" t="s">
        <v>30</v>
      </c>
      <c r="B30" s="87">
        <f t="shared" si="2"/>
        <v>100</v>
      </c>
      <c r="C30" s="222">
        <f t="shared" si="2"/>
        <v>9.4767246114861869</v>
      </c>
      <c r="D30" s="222">
        <f t="shared" si="2"/>
        <v>21.453759325217515</v>
      </c>
      <c r="E30" s="222">
        <f t="shared" si="2"/>
        <v>41.504970495986392</v>
      </c>
      <c r="F30" s="222">
        <f t="shared" si="2"/>
        <v>27.564545567309906</v>
      </c>
      <c r="G30" s="87">
        <f t="shared" ref="G30:K47" si="3">G10*100/$G10</f>
        <v>100</v>
      </c>
      <c r="H30" s="222">
        <f t="shared" si="3"/>
        <v>14.355262111208337</v>
      </c>
      <c r="I30" s="222">
        <f t="shared" si="3"/>
        <v>30.124890621271181</v>
      </c>
      <c r="J30" s="222">
        <f t="shared" si="3"/>
        <v>15.375069604645613</v>
      </c>
      <c r="K30" s="222">
        <f t="shared" si="3"/>
        <v>40.144777662874873</v>
      </c>
    </row>
    <row r="31" spans="1:11" s="64" customFormat="1" ht="14.5" customHeight="1">
      <c r="A31" s="68" t="s">
        <v>11</v>
      </c>
      <c r="B31" s="86">
        <f t="shared" si="2"/>
        <v>100</v>
      </c>
      <c r="C31" s="221">
        <f t="shared" si="2"/>
        <v>11.242397914856646</v>
      </c>
      <c r="D31" s="221">
        <f t="shared" si="2"/>
        <v>23.17984361424848</v>
      </c>
      <c r="E31" s="221">
        <f t="shared" si="2"/>
        <v>41.894005212858382</v>
      </c>
      <c r="F31" s="221">
        <f t="shared" si="2"/>
        <v>23.683753258036489</v>
      </c>
      <c r="G31" s="86">
        <f t="shared" si="3"/>
        <v>100</v>
      </c>
      <c r="H31" s="221">
        <f t="shared" si="3"/>
        <v>18.300653594771241</v>
      </c>
      <c r="I31" s="221">
        <f t="shared" si="3"/>
        <v>35.984023238925197</v>
      </c>
      <c r="J31" s="221">
        <f t="shared" si="3"/>
        <v>11.946259985475672</v>
      </c>
      <c r="K31" s="221">
        <f t="shared" si="3"/>
        <v>33.769063180827885</v>
      </c>
    </row>
    <row r="32" spans="1:11" s="64" customFormat="1" ht="14.5" customHeight="1">
      <c r="A32" s="69" t="s">
        <v>12</v>
      </c>
      <c r="B32" s="87">
        <f t="shared" si="2"/>
        <v>100</v>
      </c>
      <c r="C32" s="222">
        <f t="shared" si="2"/>
        <v>16.283924843423801</v>
      </c>
      <c r="D32" s="222">
        <f t="shared" si="2"/>
        <v>36.922159260363856</v>
      </c>
      <c r="E32" s="222">
        <f t="shared" si="2"/>
        <v>29.943334327467941</v>
      </c>
      <c r="F32" s="222">
        <f t="shared" si="2"/>
        <v>16.850581568744406</v>
      </c>
      <c r="G32" s="87">
        <f t="shared" si="3"/>
        <v>100</v>
      </c>
      <c r="H32" s="222">
        <f t="shared" si="3"/>
        <v>17.748091603053435</v>
      </c>
      <c r="I32" s="222">
        <f t="shared" si="3"/>
        <v>42.795801526717554</v>
      </c>
      <c r="J32" s="222">
        <f t="shared" si="3"/>
        <v>18.034351145038169</v>
      </c>
      <c r="K32" s="222">
        <f t="shared" si="3"/>
        <v>21.421755725190838</v>
      </c>
    </row>
    <row r="33" spans="1:11" s="64" customFormat="1" ht="14.5" customHeight="1">
      <c r="A33" s="68" t="s">
        <v>13</v>
      </c>
      <c r="B33" s="86">
        <f t="shared" si="2"/>
        <v>100</v>
      </c>
      <c r="C33" s="221">
        <f t="shared" si="2"/>
        <v>6.1970802919708028</v>
      </c>
      <c r="D33" s="221">
        <f t="shared" si="2"/>
        <v>26.627737226277372</v>
      </c>
      <c r="E33" s="221">
        <f t="shared" si="2"/>
        <v>50.525547445255476</v>
      </c>
      <c r="F33" s="221">
        <f t="shared" si="2"/>
        <v>16.649635036496349</v>
      </c>
      <c r="G33" s="86">
        <f t="shared" si="3"/>
        <v>100</v>
      </c>
      <c r="H33" s="221">
        <f t="shared" si="3"/>
        <v>9.8168870803662251</v>
      </c>
      <c r="I33" s="221">
        <f t="shared" si="3"/>
        <v>44.133604611732792</v>
      </c>
      <c r="J33" s="221">
        <f t="shared" si="3"/>
        <v>16.954899966090199</v>
      </c>
      <c r="K33" s="221">
        <f t="shared" si="3"/>
        <v>29.094608341810783</v>
      </c>
    </row>
    <row r="34" spans="1:11" s="64" customFormat="1" ht="14.5" customHeight="1">
      <c r="A34" s="69" t="s">
        <v>14</v>
      </c>
      <c r="B34" s="87">
        <f t="shared" si="2"/>
        <v>100</v>
      </c>
      <c r="C34" s="222">
        <f t="shared" si="2"/>
        <v>12.305411415863603</v>
      </c>
      <c r="D34" s="222">
        <f t="shared" si="2"/>
        <v>23.647146034099332</v>
      </c>
      <c r="E34" s="222">
        <f t="shared" si="2"/>
        <v>52.40919199406968</v>
      </c>
      <c r="F34" s="222">
        <f t="shared" si="2"/>
        <v>11.638250555967383</v>
      </c>
      <c r="G34" s="87">
        <f t="shared" si="3"/>
        <v>100</v>
      </c>
      <c r="H34" s="222">
        <f t="shared" si="3"/>
        <v>27.816901408450704</v>
      </c>
      <c r="I34" s="222">
        <f t="shared" si="3"/>
        <v>48.767605633802816</v>
      </c>
      <c r="J34" s="222">
        <f t="shared" si="3"/>
        <v>6.6901408450704229</v>
      </c>
      <c r="K34" s="222">
        <f t="shared" si="3"/>
        <v>16.725352112676056</v>
      </c>
    </row>
    <row r="35" spans="1:11" s="64" customFormat="1" ht="14.5" customHeight="1">
      <c r="A35" s="68" t="s">
        <v>15</v>
      </c>
      <c r="B35" s="86">
        <f t="shared" si="2"/>
        <v>100</v>
      </c>
      <c r="C35" s="221">
        <f t="shared" si="2"/>
        <v>6.0995070747189617</v>
      </c>
      <c r="D35" s="221">
        <f t="shared" si="2"/>
        <v>15.071456434625341</v>
      </c>
      <c r="E35" s="221">
        <f t="shared" si="2"/>
        <v>43.880988687542114</v>
      </c>
      <c r="F35" s="221">
        <f t="shared" si="2"/>
        <v>34.948047803113589</v>
      </c>
      <c r="G35" s="86">
        <f t="shared" si="3"/>
        <v>100</v>
      </c>
      <c r="H35" s="221">
        <f t="shared" si="3"/>
        <v>8.671435272045029</v>
      </c>
      <c r="I35" s="221">
        <f t="shared" si="3"/>
        <v>17.231472795497186</v>
      </c>
      <c r="J35" s="221">
        <f t="shared" si="3"/>
        <v>17.981941838649156</v>
      </c>
      <c r="K35" s="221">
        <f t="shared" si="3"/>
        <v>56.11515009380863</v>
      </c>
    </row>
    <row r="36" spans="1:11" s="64" customFormat="1" ht="14.5" customHeight="1">
      <c r="A36" s="69" t="s">
        <v>16</v>
      </c>
      <c r="B36" s="87">
        <f t="shared" si="2"/>
        <v>100</v>
      </c>
      <c r="C36" s="222">
        <f t="shared" si="2"/>
        <v>10.25996533795494</v>
      </c>
      <c r="D36" s="222">
        <f t="shared" si="2"/>
        <v>20.493934142114384</v>
      </c>
      <c r="E36" s="222">
        <f t="shared" si="2"/>
        <v>36.412478336221838</v>
      </c>
      <c r="F36" s="222">
        <f t="shared" si="2"/>
        <v>32.83362218370884</v>
      </c>
      <c r="G36" s="87">
        <f t="shared" si="3"/>
        <v>100</v>
      </c>
      <c r="H36" s="222">
        <f t="shared" si="3"/>
        <v>16.753349093774627</v>
      </c>
      <c r="I36" s="222">
        <f t="shared" si="3"/>
        <v>31.347517730496453</v>
      </c>
      <c r="J36" s="222">
        <f t="shared" si="3"/>
        <v>10.606776989755714</v>
      </c>
      <c r="K36" s="222">
        <f t="shared" si="3"/>
        <v>41.292356185973205</v>
      </c>
    </row>
    <row r="37" spans="1:11" s="64" customFormat="1" ht="14.5" customHeight="1">
      <c r="A37" s="68" t="s">
        <v>17</v>
      </c>
      <c r="B37" s="86">
        <f t="shared" si="2"/>
        <v>100</v>
      </c>
      <c r="C37" s="221">
        <f t="shared" si="2"/>
        <v>12.804354053279862</v>
      </c>
      <c r="D37" s="221">
        <f t="shared" si="2"/>
        <v>19.994270982526498</v>
      </c>
      <c r="E37" s="221">
        <f t="shared" si="2"/>
        <v>30.034374104841021</v>
      </c>
      <c r="F37" s="221">
        <f t="shared" si="2"/>
        <v>37.167000859352619</v>
      </c>
      <c r="G37" s="86">
        <f t="shared" si="3"/>
        <v>100</v>
      </c>
      <c r="H37" s="221">
        <f t="shared" si="3"/>
        <v>15.667718191377498</v>
      </c>
      <c r="I37" s="221">
        <f t="shared" si="3"/>
        <v>21.240799158780231</v>
      </c>
      <c r="J37" s="221">
        <f t="shared" si="3"/>
        <v>13.480546792849632</v>
      </c>
      <c r="K37" s="221">
        <f t="shared" si="3"/>
        <v>49.61093585699264</v>
      </c>
    </row>
    <row r="38" spans="1:11" s="64" customFormat="1" ht="14.5" customHeight="1">
      <c r="A38" s="69" t="s">
        <v>18</v>
      </c>
      <c r="B38" s="87">
        <f t="shared" si="2"/>
        <v>100</v>
      </c>
      <c r="C38" s="222">
        <f t="shared" si="2"/>
        <v>13.528613199665831</v>
      </c>
      <c r="D38" s="222">
        <f t="shared" si="2"/>
        <v>18.274853801169591</v>
      </c>
      <c r="E38" s="222">
        <f t="shared" si="2"/>
        <v>40.121136173767752</v>
      </c>
      <c r="F38" s="222">
        <f t="shared" si="2"/>
        <v>28.075396825396826</v>
      </c>
      <c r="G38" s="87">
        <f t="shared" si="3"/>
        <v>100</v>
      </c>
      <c r="H38" s="222">
        <f t="shared" si="3"/>
        <v>21.05263157894737</v>
      </c>
      <c r="I38" s="222">
        <f t="shared" si="3"/>
        <v>25.451559934318556</v>
      </c>
      <c r="J38" s="222">
        <f t="shared" si="3"/>
        <v>17.612998012272058</v>
      </c>
      <c r="K38" s="222">
        <f t="shared" si="3"/>
        <v>35.882810474462019</v>
      </c>
    </row>
    <row r="39" spans="1:11" s="64" customFormat="1" ht="14.5" customHeight="1">
      <c r="A39" s="68" t="s">
        <v>19</v>
      </c>
      <c r="B39" s="86">
        <f t="shared" ref="B39:F47" si="4">B19*100/$B19</f>
        <v>100</v>
      </c>
      <c r="C39" s="221">
        <f t="shared" si="4"/>
        <v>9.1974030861874301</v>
      </c>
      <c r="D39" s="221">
        <f t="shared" si="4"/>
        <v>27.49341362438841</v>
      </c>
      <c r="E39" s="221">
        <f t="shared" si="4"/>
        <v>42.086940158073013</v>
      </c>
      <c r="F39" s="221">
        <f t="shared" si="4"/>
        <v>21.222243131351149</v>
      </c>
      <c r="G39" s="86">
        <f t="shared" si="3"/>
        <v>100</v>
      </c>
      <c r="H39" s="221">
        <f t="shared" si="3"/>
        <v>14.298800036640102</v>
      </c>
      <c r="I39" s="221">
        <f t="shared" si="3"/>
        <v>45.772648163414857</v>
      </c>
      <c r="J39" s="221">
        <f t="shared" si="3"/>
        <v>12.943116240725473</v>
      </c>
      <c r="K39" s="221">
        <f t="shared" si="3"/>
        <v>26.985435559219567</v>
      </c>
    </row>
    <row r="40" spans="1:11" s="64" customFormat="1" ht="14.5" customHeight="1">
      <c r="A40" s="69" t="s">
        <v>20</v>
      </c>
      <c r="B40" s="87">
        <f t="shared" si="4"/>
        <v>100</v>
      </c>
      <c r="C40" s="222">
        <f t="shared" si="4"/>
        <v>9.113924050632912</v>
      </c>
      <c r="D40" s="222">
        <f t="shared" si="4"/>
        <v>20.253164556962027</v>
      </c>
      <c r="E40" s="222">
        <f t="shared" si="4"/>
        <v>31.518987341772153</v>
      </c>
      <c r="F40" s="222">
        <f t="shared" si="4"/>
        <v>39.11392405063291</v>
      </c>
      <c r="G40" s="87">
        <f t="shared" si="3"/>
        <v>100</v>
      </c>
      <c r="H40" s="222">
        <f t="shared" si="3"/>
        <v>14.078212290502794</v>
      </c>
      <c r="I40" s="222">
        <f t="shared" si="3"/>
        <v>32.067039106145252</v>
      </c>
      <c r="J40" s="222">
        <f t="shared" si="3"/>
        <v>9.7206703910614518</v>
      </c>
      <c r="K40" s="222">
        <f t="shared" si="3"/>
        <v>44.134078212290504</v>
      </c>
    </row>
    <row r="41" spans="1:11" s="64" customFormat="1" ht="14.5" customHeight="1">
      <c r="A41" s="43" t="s">
        <v>31</v>
      </c>
      <c r="B41" s="86">
        <f t="shared" si="4"/>
        <v>100</v>
      </c>
      <c r="C41" s="221">
        <f t="shared" si="4"/>
        <v>44.238749663163567</v>
      </c>
      <c r="D41" s="221">
        <f t="shared" si="4"/>
        <v>27.33495014820803</v>
      </c>
      <c r="E41" s="221">
        <f t="shared" si="4"/>
        <v>15.095661546752897</v>
      </c>
      <c r="F41" s="221">
        <f t="shared" si="4"/>
        <v>13.330638641875506</v>
      </c>
      <c r="G41" s="86">
        <f t="shared" si="3"/>
        <v>100</v>
      </c>
      <c r="H41" s="221">
        <f t="shared" si="3"/>
        <v>45.162887414595502</v>
      </c>
      <c r="I41" s="221">
        <f t="shared" si="3"/>
        <v>27.270026735320329</v>
      </c>
      <c r="J41" s="221">
        <f t="shared" si="3"/>
        <v>8.6048123576591742</v>
      </c>
      <c r="K41" s="221">
        <f t="shared" si="3"/>
        <v>18.962273492424991</v>
      </c>
    </row>
    <row r="42" spans="1:11" s="64" customFormat="1" ht="14.5" customHeight="1">
      <c r="A42" s="69" t="s">
        <v>21</v>
      </c>
      <c r="B42" s="87">
        <f t="shared" si="4"/>
        <v>100</v>
      </c>
      <c r="C42" s="222">
        <f t="shared" si="4"/>
        <v>32.121986851716585</v>
      </c>
      <c r="D42" s="222">
        <f t="shared" si="4"/>
        <v>26.314828341855367</v>
      </c>
      <c r="E42" s="222">
        <f t="shared" si="4"/>
        <v>18.900657414170929</v>
      </c>
      <c r="F42" s="222">
        <f t="shared" si="4"/>
        <v>22.662527392257122</v>
      </c>
      <c r="G42" s="87">
        <f t="shared" si="3"/>
        <v>100</v>
      </c>
      <c r="H42" s="222">
        <f t="shared" si="3"/>
        <v>28.313253012048193</v>
      </c>
      <c r="I42" s="222">
        <f t="shared" si="3"/>
        <v>23.924268502581757</v>
      </c>
      <c r="J42" s="222">
        <f t="shared" si="3"/>
        <v>14.170969592656339</v>
      </c>
      <c r="K42" s="222">
        <f t="shared" si="3"/>
        <v>33.591508892713712</v>
      </c>
    </row>
    <row r="43" spans="1:11" s="64" customFormat="1" ht="14.5" customHeight="1">
      <c r="A43" s="68" t="s">
        <v>22</v>
      </c>
      <c r="B43" s="86">
        <f t="shared" si="4"/>
        <v>100</v>
      </c>
      <c r="C43" s="221">
        <f t="shared" si="4"/>
        <v>48.531544597534442</v>
      </c>
      <c r="D43" s="221">
        <f t="shared" si="4"/>
        <v>28.716461203770848</v>
      </c>
      <c r="E43" s="221">
        <f t="shared" si="4"/>
        <v>12.889775199419869</v>
      </c>
      <c r="F43" s="221">
        <f t="shared" si="4"/>
        <v>9.8622189992748375</v>
      </c>
      <c r="G43" s="86">
        <f t="shared" si="3"/>
        <v>100</v>
      </c>
      <c r="H43" s="221">
        <f t="shared" si="3"/>
        <v>48.672566371681413</v>
      </c>
      <c r="I43" s="221">
        <f t="shared" si="3"/>
        <v>28.897208985704562</v>
      </c>
      <c r="J43" s="221">
        <f t="shared" si="3"/>
        <v>7.8624914908100747</v>
      </c>
      <c r="K43" s="221">
        <f t="shared" si="3"/>
        <v>14.567733151803948</v>
      </c>
    </row>
    <row r="44" spans="1:11" s="64" customFormat="1" ht="14.5" customHeight="1">
      <c r="A44" s="69" t="s">
        <v>32</v>
      </c>
      <c r="B44" s="87">
        <f t="shared" si="4"/>
        <v>100</v>
      </c>
      <c r="C44" s="222">
        <f t="shared" si="4"/>
        <v>45.713016437139046</v>
      </c>
      <c r="D44" s="222">
        <f t="shared" si="4"/>
        <v>28.69835628609507</v>
      </c>
      <c r="E44" s="222">
        <f t="shared" si="4"/>
        <v>15.681919147045758</v>
      </c>
      <c r="F44" s="222">
        <f t="shared" si="4"/>
        <v>9.9067081297201245</v>
      </c>
      <c r="G44" s="87">
        <f t="shared" si="3"/>
        <v>100</v>
      </c>
      <c r="H44" s="222">
        <f t="shared" si="3"/>
        <v>53.348115299334815</v>
      </c>
      <c r="I44" s="222">
        <f t="shared" si="3"/>
        <v>29.046563192904657</v>
      </c>
      <c r="J44" s="222">
        <f t="shared" si="3"/>
        <v>6.6518847006651889</v>
      </c>
      <c r="K44" s="222">
        <f t="shared" si="3"/>
        <v>10.953436807095343</v>
      </c>
    </row>
    <row r="45" spans="1:11" ht="14.5" customHeight="1">
      <c r="A45" s="68" t="s">
        <v>23</v>
      </c>
      <c r="B45" s="86">
        <f t="shared" si="4"/>
        <v>100</v>
      </c>
      <c r="C45" s="221">
        <f t="shared" si="4"/>
        <v>44.475189079505626</v>
      </c>
      <c r="D45" s="221">
        <f t="shared" si="4"/>
        <v>27.061427780852242</v>
      </c>
      <c r="E45" s="221">
        <f t="shared" si="4"/>
        <v>15.356945213060321</v>
      </c>
      <c r="F45" s="221">
        <f t="shared" si="4"/>
        <v>13.106437926581812</v>
      </c>
      <c r="G45" s="86">
        <f t="shared" si="3"/>
        <v>100</v>
      </c>
      <c r="H45" s="221">
        <f t="shared" si="3"/>
        <v>45.01655020228025</v>
      </c>
      <c r="I45" s="221">
        <f t="shared" si="3"/>
        <v>29.128356013240161</v>
      </c>
      <c r="J45" s="221">
        <f t="shared" si="3"/>
        <v>8.2751011401250452</v>
      </c>
      <c r="K45" s="221">
        <f t="shared" si="3"/>
        <v>17.579992644354544</v>
      </c>
    </row>
    <row r="46" spans="1:11">
      <c r="A46" s="69" t="s">
        <v>24</v>
      </c>
      <c r="B46" s="87">
        <f t="shared" si="4"/>
        <v>100</v>
      </c>
      <c r="C46" s="222">
        <f t="shared" si="4"/>
        <v>45.407244346607968</v>
      </c>
      <c r="D46" s="222">
        <f t="shared" si="4"/>
        <v>29.01741044626776</v>
      </c>
      <c r="E46" s="222">
        <f t="shared" si="4"/>
        <v>13.58815289173504</v>
      </c>
      <c r="F46" s="222">
        <f t="shared" si="4"/>
        <v>11.987192315389233</v>
      </c>
      <c r="G46" s="87">
        <f t="shared" si="3"/>
        <v>100</v>
      </c>
      <c r="H46" s="222">
        <f t="shared" si="3"/>
        <v>46.367679762787247</v>
      </c>
      <c r="I46" s="222">
        <f t="shared" si="3"/>
        <v>31.875463306152707</v>
      </c>
      <c r="J46" s="222">
        <f t="shared" si="3"/>
        <v>6.0044477390659745</v>
      </c>
      <c r="K46" s="222">
        <f t="shared" si="3"/>
        <v>15.752409191994071</v>
      </c>
    </row>
    <row r="47" spans="1:11">
      <c r="A47" s="68" t="s">
        <v>25</v>
      </c>
      <c r="B47" s="86">
        <f t="shared" si="4"/>
        <v>100</v>
      </c>
      <c r="C47" s="221">
        <f t="shared" si="4"/>
        <v>49.021983728578846</v>
      </c>
      <c r="D47" s="221">
        <f t="shared" si="4"/>
        <v>24.978362471871215</v>
      </c>
      <c r="E47" s="221">
        <f t="shared" si="4"/>
        <v>13.951878137441579</v>
      </c>
      <c r="F47" s="221">
        <f t="shared" si="4"/>
        <v>12.047775662108361</v>
      </c>
      <c r="G47" s="86">
        <f t="shared" si="3"/>
        <v>100</v>
      </c>
      <c r="H47" s="221">
        <f t="shared" si="3"/>
        <v>53.295891220809935</v>
      </c>
      <c r="I47" s="221">
        <f t="shared" si="3"/>
        <v>21.460242388412652</v>
      </c>
      <c r="J47" s="221">
        <f t="shared" si="3"/>
        <v>7.4194501921371563</v>
      </c>
      <c r="K47" s="221">
        <f t="shared" si="3"/>
        <v>17.824416198640261</v>
      </c>
    </row>
    <row r="48" spans="1:11" ht="20" customHeight="1">
      <c r="A48" s="340" t="s">
        <v>318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pans="1:1" ht="14.5" customHeight="1">
      <c r="A49" s="210" t="s">
        <v>251</v>
      </c>
    </row>
  </sheetData>
  <mergeCells count="12">
    <mergeCell ref="A48:K48"/>
    <mergeCell ref="G8:K8"/>
    <mergeCell ref="G28:K28"/>
    <mergeCell ref="B5:F5"/>
    <mergeCell ref="A5:A7"/>
    <mergeCell ref="G5:K5"/>
    <mergeCell ref="G6:G7"/>
    <mergeCell ref="H6:K6"/>
    <mergeCell ref="C6:F6"/>
    <mergeCell ref="B8:F8"/>
    <mergeCell ref="B28:F28"/>
    <mergeCell ref="B6:B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4" sqref="B4"/>
    </sheetView>
  </sheetViews>
  <sheetFormatPr baseColWidth="10" defaultColWidth="10.81640625" defaultRowHeight="14"/>
  <cols>
    <col min="1" max="1" width="24.54296875" style="1" customWidth="1"/>
    <col min="2" max="11" width="14.54296875" style="1" customWidth="1"/>
    <col min="12" max="16384" width="10.81640625" style="1"/>
  </cols>
  <sheetData>
    <row r="1" spans="1:11" s="50" customFormat="1" ht="20.149999999999999" customHeight="1">
      <c r="A1" s="49" t="s">
        <v>0</v>
      </c>
    </row>
    <row r="2" spans="1:11" s="127" customFormat="1" ht="14.5" customHeight="1">
      <c r="A2" s="126"/>
    </row>
    <row r="3" spans="1:11" s="125" customFormat="1" ht="14.5" customHeight="1">
      <c r="A3" s="54" t="s">
        <v>324</v>
      </c>
    </row>
    <row r="4" spans="1:11" s="127" customFormat="1" ht="14.5" customHeight="1"/>
    <row r="5" spans="1:11" s="127" customFormat="1" ht="14.5" customHeight="1">
      <c r="A5" s="342" t="s">
        <v>29</v>
      </c>
      <c r="B5" s="380" t="s">
        <v>148</v>
      </c>
      <c r="C5" s="342"/>
      <c r="D5" s="342"/>
      <c r="E5" s="342"/>
      <c r="F5" s="342"/>
      <c r="G5" s="380" t="s">
        <v>165</v>
      </c>
      <c r="H5" s="342"/>
      <c r="I5" s="342"/>
      <c r="J5" s="342"/>
      <c r="K5" s="342"/>
    </row>
    <row r="6" spans="1:11" s="42" customFormat="1" ht="30" customHeight="1">
      <c r="A6" s="342"/>
      <c r="B6" s="380" t="s">
        <v>149</v>
      </c>
      <c r="C6" s="380" t="s">
        <v>151</v>
      </c>
      <c r="D6" s="380"/>
      <c r="E6" s="380"/>
      <c r="F6" s="380"/>
      <c r="G6" s="380" t="s">
        <v>149</v>
      </c>
      <c r="H6" s="380" t="s">
        <v>151</v>
      </c>
      <c r="I6" s="380"/>
      <c r="J6" s="380"/>
      <c r="K6" s="380"/>
    </row>
    <row r="7" spans="1:11" s="42" customFormat="1" ht="30" customHeight="1">
      <c r="A7" s="422"/>
      <c r="B7" s="381"/>
      <c r="C7" s="291" t="s">
        <v>150</v>
      </c>
      <c r="D7" s="291" t="s">
        <v>152</v>
      </c>
      <c r="E7" s="291" t="s">
        <v>153</v>
      </c>
      <c r="F7" s="291" t="s">
        <v>155</v>
      </c>
      <c r="G7" s="381"/>
      <c r="H7" s="291" t="s">
        <v>150</v>
      </c>
      <c r="I7" s="291" t="s">
        <v>152</v>
      </c>
      <c r="J7" s="291" t="s">
        <v>153</v>
      </c>
      <c r="K7" s="291" t="s">
        <v>155</v>
      </c>
    </row>
    <row r="8" spans="1:11" s="64" customFormat="1" ht="14.5" customHeight="1">
      <c r="A8" s="295"/>
      <c r="B8" s="460" t="s">
        <v>5</v>
      </c>
      <c r="C8" s="460"/>
      <c r="D8" s="460"/>
      <c r="E8" s="460"/>
      <c r="F8" s="460"/>
      <c r="G8" s="460" t="s">
        <v>5</v>
      </c>
      <c r="H8" s="460"/>
      <c r="I8" s="460"/>
      <c r="J8" s="460"/>
      <c r="K8" s="460"/>
    </row>
    <row r="9" spans="1:11" s="64" customFormat="1" ht="14.5" customHeight="1">
      <c r="A9" s="280" t="s">
        <v>10</v>
      </c>
      <c r="B9" s="279">
        <f t="shared" ref="B9:B27" si="0">SUM(C9:F9)</f>
        <v>49062</v>
      </c>
      <c r="C9" s="279">
        <f>SUM(C11:C20,C22:C27)</f>
        <v>9568</v>
      </c>
      <c r="D9" s="279">
        <f>SUM(D11:D20,D22:D27)</f>
        <v>10390</v>
      </c>
      <c r="E9" s="279">
        <f>SUM(E11:E20,E22:E27)</f>
        <v>17545</v>
      </c>
      <c r="F9" s="279">
        <f>SUM(F11:F20,F22:F27)</f>
        <v>11559</v>
      </c>
      <c r="G9" s="279">
        <f t="shared" ref="G9:G27" si="1">SUM(H9:K9)</f>
        <v>51547</v>
      </c>
      <c r="H9" s="279">
        <f>SUM(H11:H20,H22:H27)</f>
        <v>12226</v>
      </c>
      <c r="I9" s="279">
        <f>SUM(I11:I20,I22:I27)</f>
        <v>14074</v>
      </c>
      <c r="J9" s="279">
        <f>SUM(J11:J20,J22:J27)</f>
        <v>7114</v>
      </c>
      <c r="K9" s="279">
        <f>SUM(K11:K20,K22:K27)</f>
        <v>18133</v>
      </c>
    </row>
    <row r="10" spans="1:11" s="64" customFormat="1" ht="14.5" customHeight="1">
      <c r="A10" s="44" t="s">
        <v>30</v>
      </c>
      <c r="B10" s="85">
        <f t="shared" si="0"/>
        <v>36190</v>
      </c>
      <c r="C10" s="85">
        <f>SUM(C11:C20)</f>
        <v>3200</v>
      </c>
      <c r="D10" s="85">
        <f>SUM(D11:D20)</f>
        <v>6781</v>
      </c>
      <c r="E10" s="85">
        <f>SUM(E11:E20)</f>
        <v>15912</v>
      </c>
      <c r="F10" s="85">
        <f>SUM(F11:F20)</f>
        <v>10297</v>
      </c>
      <c r="G10" s="85">
        <f t="shared" si="1"/>
        <v>19287</v>
      </c>
      <c r="H10" s="85">
        <f>SUM(H11:H20)</f>
        <v>2738</v>
      </c>
      <c r="I10" s="85">
        <f>SUM(I11:I20)</f>
        <v>5198</v>
      </c>
      <c r="J10" s="85">
        <f>SUM(J11:J20)</f>
        <v>3124</v>
      </c>
      <c r="K10" s="85">
        <f>SUM(K11:K20)</f>
        <v>8227</v>
      </c>
    </row>
    <row r="11" spans="1:11" s="64" customFormat="1" ht="14.5" customHeight="1">
      <c r="A11" s="68" t="s">
        <v>11</v>
      </c>
      <c r="B11" s="84">
        <f t="shared" si="0"/>
        <v>1409</v>
      </c>
      <c r="C11" s="84">
        <v>163</v>
      </c>
      <c r="D11" s="84">
        <v>321</v>
      </c>
      <c r="E11" s="84">
        <v>589</v>
      </c>
      <c r="F11" s="84">
        <v>336</v>
      </c>
      <c r="G11" s="84">
        <f t="shared" si="1"/>
        <v>660</v>
      </c>
      <c r="H11" s="84">
        <v>124</v>
      </c>
      <c r="I11" s="84">
        <v>228</v>
      </c>
      <c r="J11" s="84">
        <v>75</v>
      </c>
      <c r="K11" s="84">
        <v>233</v>
      </c>
    </row>
    <row r="12" spans="1:11" s="64" customFormat="1" ht="14.5" customHeight="1">
      <c r="A12" s="69" t="s">
        <v>12</v>
      </c>
      <c r="B12" s="85">
        <f t="shared" si="0"/>
        <v>22</v>
      </c>
      <c r="C12" s="85">
        <v>1</v>
      </c>
      <c r="D12" s="85">
        <v>9</v>
      </c>
      <c r="E12" s="85">
        <v>7</v>
      </c>
      <c r="F12" s="85">
        <v>5</v>
      </c>
      <c r="G12" s="85">
        <f t="shared" si="1"/>
        <v>16</v>
      </c>
      <c r="H12" s="85">
        <v>1</v>
      </c>
      <c r="I12" s="85">
        <v>8</v>
      </c>
      <c r="J12" s="85">
        <v>3</v>
      </c>
      <c r="K12" s="85">
        <v>4</v>
      </c>
    </row>
    <row r="13" spans="1:11" s="64" customFormat="1" ht="14.5" customHeight="1">
      <c r="A13" s="68" t="s">
        <v>13</v>
      </c>
      <c r="B13" s="84">
        <f t="shared" si="0"/>
        <v>4215</v>
      </c>
      <c r="C13" s="84">
        <v>206</v>
      </c>
      <c r="D13" s="84">
        <v>1015</v>
      </c>
      <c r="E13" s="84">
        <v>2246</v>
      </c>
      <c r="F13" s="84">
        <v>748</v>
      </c>
      <c r="G13" s="84">
        <f t="shared" si="1"/>
        <v>1865</v>
      </c>
      <c r="H13" s="84">
        <v>154</v>
      </c>
      <c r="I13" s="84">
        <v>777</v>
      </c>
      <c r="J13" s="84">
        <v>341</v>
      </c>
      <c r="K13" s="84">
        <v>593</v>
      </c>
    </row>
    <row r="14" spans="1:11" s="64" customFormat="1" ht="14.5" customHeight="1">
      <c r="A14" s="69" t="s">
        <v>14</v>
      </c>
      <c r="B14" s="85">
        <f t="shared" si="0"/>
        <v>456</v>
      </c>
      <c r="C14" s="85">
        <v>32</v>
      </c>
      <c r="D14" s="85">
        <v>54</v>
      </c>
      <c r="E14" s="85">
        <v>296</v>
      </c>
      <c r="F14" s="85">
        <v>74</v>
      </c>
      <c r="G14" s="85">
        <f t="shared" si="1"/>
        <v>133</v>
      </c>
      <c r="H14" s="85">
        <v>29</v>
      </c>
      <c r="I14" s="85">
        <v>44</v>
      </c>
      <c r="J14" s="85">
        <v>18</v>
      </c>
      <c r="K14" s="85">
        <v>42</v>
      </c>
    </row>
    <row r="15" spans="1:11" s="64" customFormat="1" ht="14.5" customHeight="1">
      <c r="A15" s="68" t="s">
        <v>15</v>
      </c>
      <c r="B15" s="84">
        <f t="shared" si="0"/>
        <v>8088</v>
      </c>
      <c r="C15" s="84">
        <v>349</v>
      </c>
      <c r="D15" s="84">
        <v>1095</v>
      </c>
      <c r="E15" s="84">
        <v>3924</v>
      </c>
      <c r="F15" s="84">
        <v>2720</v>
      </c>
      <c r="G15" s="84">
        <f t="shared" si="1"/>
        <v>4556</v>
      </c>
      <c r="H15" s="84">
        <v>284</v>
      </c>
      <c r="I15" s="84">
        <v>727</v>
      </c>
      <c r="J15" s="84">
        <v>908</v>
      </c>
      <c r="K15" s="84">
        <v>2637</v>
      </c>
    </row>
    <row r="16" spans="1:11" s="64" customFormat="1" ht="14.5" customHeight="1">
      <c r="A16" s="69" t="s">
        <v>16</v>
      </c>
      <c r="B16" s="85">
        <f t="shared" si="0"/>
        <v>5105</v>
      </c>
      <c r="C16" s="85">
        <v>458</v>
      </c>
      <c r="D16" s="85">
        <v>813</v>
      </c>
      <c r="E16" s="85">
        <v>2052</v>
      </c>
      <c r="F16" s="85">
        <v>1782</v>
      </c>
      <c r="G16" s="85">
        <f t="shared" si="1"/>
        <v>2512</v>
      </c>
      <c r="H16" s="85">
        <v>407</v>
      </c>
      <c r="I16" s="85">
        <v>602</v>
      </c>
      <c r="J16" s="85">
        <v>299</v>
      </c>
      <c r="K16" s="85">
        <v>1204</v>
      </c>
    </row>
    <row r="17" spans="1:11" s="64" customFormat="1" ht="14.5" customHeight="1">
      <c r="A17" s="68" t="s">
        <v>17</v>
      </c>
      <c r="B17" s="84">
        <f t="shared" si="0"/>
        <v>3209</v>
      </c>
      <c r="C17" s="84">
        <v>443</v>
      </c>
      <c r="D17" s="84">
        <v>714</v>
      </c>
      <c r="E17" s="84">
        <v>926</v>
      </c>
      <c r="F17" s="84">
        <v>1126</v>
      </c>
      <c r="G17" s="84">
        <f t="shared" si="1"/>
        <v>2213</v>
      </c>
      <c r="H17" s="84">
        <v>361</v>
      </c>
      <c r="I17" s="84">
        <v>520</v>
      </c>
      <c r="J17" s="84">
        <v>300</v>
      </c>
      <c r="K17" s="84">
        <v>1032</v>
      </c>
    </row>
    <row r="18" spans="1:11" s="64" customFormat="1" ht="14.5" customHeight="1">
      <c r="A18" s="69" t="s">
        <v>18</v>
      </c>
      <c r="B18" s="85">
        <f t="shared" si="0"/>
        <v>7264</v>
      </c>
      <c r="C18" s="85">
        <v>1010</v>
      </c>
      <c r="D18" s="85">
        <v>1196</v>
      </c>
      <c r="E18" s="85">
        <v>3009</v>
      </c>
      <c r="F18" s="85">
        <v>2049</v>
      </c>
      <c r="G18" s="85">
        <f t="shared" si="1"/>
        <v>4280</v>
      </c>
      <c r="H18" s="85">
        <v>932</v>
      </c>
      <c r="I18" s="85">
        <v>979</v>
      </c>
      <c r="J18" s="85">
        <v>779</v>
      </c>
      <c r="K18" s="85">
        <v>1590</v>
      </c>
    </row>
    <row r="19" spans="1:11" s="64" customFormat="1" ht="14.5" customHeight="1">
      <c r="A19" s="68" t="s">
        <v>19</v>
      </c>
      <c r="B19" s="84">
        <f t="shared" si="0"/>
        <v>5921</v>
      </c>
      <c r="C19" s="84">
        <v>480</v>
      </c>
      <c r="D19" s="84">
        <v>1448</v>
      </c>
      <c r="E19" s="84">
        <v>2715</v>
      </c>
      <c r="F19" s="84">
        <v>1278</v>
      </c>
      <c r="G19" s="84">
        <f t="shared" si="1"/>
        <v>2767</v>
      </c>
      <c r="H19" s="84">
        <v>394</v>
      </c>
      <c r="I19" s="84">
        <v>1209</v>
      </c>
      <c r="J19" s="84">
        <v>376</v>
      </c>
      <c r="K19" s="84">
        <v>788</v>
      </c>
    </row>
    <row r="20" spans="1:11" s="64" customFormat="1" ht="14.5" customHeight="1">
      <c r="A20" s="69" t="s">
        <v>20</v>
      </c>
      <c r="B20" s="85">
        <f t="shared" si="0"/>
        <v>501</v>
      </c>
      <c r="C20" s="85">
        <v>58</v>
      </c>
      <c r="D20" s="85">
        <v>116</v>
      </c>
      <c r="E20" s="85">
        <v>148</v>
      </c>
      <c r="F20" s="85">
        <v>179</v>
      </c>
      <c r="G20" s="85">
        <f t="shared" si="1"/>
        <v>285</v>
      </c>
      <c r="H20" s="85">
        <v>52</v>
      </c>
      <c r="I20" s="85">
        <v>104</v>
      </c>
      <c r="J20" s="85">
        <v>25</v>
      </c>
      <c r="K20" s="85">
        <v>104</v>
      </c>
    </row>
    <row r="21" spans="1:11" s="64" customFormat="1" ht="14.5" customHeight="1">
      <c r="A21" s="43" t="s">
        <v>31</v>
      </c>
      <c r="B21" s="84">
        <f t="shared" si="0"/>
        <v>12872</v>
      </c>
      <c r="C21" s="84">
        <f>SUM(C22:C27)</f>
        <v>6368</v>
      </c>
      <c r="D21" s="84">
        <f>SUM(D22:D27)</f>
        <v>3609</v>
      </c>
      <c r="E21" s="84">
        <f>SUM(E22:E27)</f>
        <v>1633</v>
      </c>
      <c r="F21" s="84">
        <f>SUM(F22:F27)</f>
        <v>1262</v>
      </c>
      <c r="G21" s="84">
        <f t="shared" si="1"/>
        <v>603</v>
      </c>
      <c r="H21" s="84">
        <v>184</v>
      </c>
      <c r="I21" s="84">
        <v>140</v>
      </c>
      <c r="J21" s="84">
        <v>82</v>
      </c>
      <c r="K21" s="84">
        <v>197</v>
      </c>
    </row>
    <row r="22" spans="1:11" s="64" customFormat="1" ht="14.5" customHeight="1">
      <c r="A22" s="69" t="s">
        <v>21</v>
      </c>
      <c r="B22" s="85">
        <f t="shared" si="0"/>
        <v>966</v>
      </c>
      <c r="C22" s="85">
        <v>327</v>
      </c>
      <c r="D22" s="85">
        <v>254</v>
      </c>
      <c r="E22" s="85">
        <v>177</v>
      </c>
      <c r="F22" s="85">
        <v>208</v>
      </c>
      <c r="G22" s="85">
        <f t="shared" si="1"/>
        <v>1414</v>
      </c>
      <c r="H22" s="85">
        <v>765</v>
      </c>
      <c r="I22" s="85">
        <v>390</v>
      </c>
      <c r="J22" s="85">
        <v>84</v>
      </c>
      <c r="K22" s="85">
        <v>175</v>
      </c>
    </row>
    <row r="23" spans="1:11" s="64" customFormat="1" ht="14.5" customHeight="1">
      <c r="A23" s="68" t="s">
        <v>22</v>
      </c>
      <c r="B23" s="84">
        <f t="shared" si="0"/>
        <v>2786</v>
      </c>
      <c r="C23" s="84">
        <v>1491</v>
      </c>
      <c r="D23" s="84">
        <v>773</v>
      </c>
      <c r="E23" s="84">
        <v>306</v>
      </c>
      <c r="F23" s="84">
        <v>216</v>
      </c>
      <c r="G23" s="84">
        <f t="shared" si="1"/>
        <v>278</v>
      </c>
      <c r="H23" s="84">
        <v>167</v>
      </c>
      <c r="I23" s="84">
        <v>87</v>
      </c>
      <c r="J23" s="84">
        <v>10</v>
      </c>
      <c r="K23" s="84">
        <v>14</v>
      </c>
    </row>
    <row r="24" spans="1:11" s="64" customFormat="1" ht="14.5" customHeight="1">
      <c r="A24" s="69" t="s">
        <v>32</v>
      </c>
      <c r="B24" s="85">
        <f t="shared" si="0"/>
        <v>581</v>
      </c>
      <c r="C24" s="85">
        <v>325</v>
      </c>
      <c r="D24" s="85">
        <v>177</v>
      </c>
      <c r="E24" s="85">
        <v>55</v>
      </c>
      <c r="F24" s="85">
        <v>24</v>
      </c>
      <c r="G24" s="85">
        <f t="shared" si="1"/>
        <v>1970</v>
      </c>
      <c r="H24" s="85">
        <v>979</v>
      </c>
      <c r="I24" s="85">
        <v>586</v>
      </c>
      <c r="J24" s="85">
        <v>147</v>
      </c>
      <c r="K24" s="85">
        <v>258</v>
      </c>
    </row>
    <row r="25" spans="1:11" s="64" customFormat="1" ht="14.5" customHeight="1">
      <c r="A25" s="68" t="s">
        <v>23</v>
      </c>
      <c r="B25" s="88">
        <f t="shared" si="0"/>
        <v>3970</v>
      </c>
      <c r="C25" s="88">
        <v>1929</v>
      </c>
      <c r="D25" s="88">
        <v>1124</v>
      </c>
      <c r="E25" s="88">
        <v>514</v>
      </c>
      <c r="F25" s="88">
        <v>403</v>
      </c>
      <c r="G25" s="88">
        <f t="shared" si="1"/>
        <v>1379</v>
      </c>
      <c r="H25" s="88">
        <v>705</v>
      </c>
      <c r="I25" s="88">
        <v>447</v>
      </c>
      <c r="J25" s="88">
        <v>69</v>
      </c>
      <c r="K25" s="88">
        <v>158</v>
      </c>
    </row>
    <row r="26" spans="1:11" s="64" customFormat="1" ht="14.5" customHeight="1">
      <c r="A26" s="69" t="s">
        <v>24</v>
      </c>
      <c r="B26" s="85">
        <f t="shared" si="0"/>
        <v>2582</v>
      </c>
      <c r="C26" s="85">
        <v>1267</v>
      </c>
      <c r="D26" s="85">
        <v>753</v>
      </c>
      <c r="E26" s="85">
        <v>315</v>
      </c>
      <c r="F26" s="85">
        <v>247</v>
      </c>
      <c r="G26" s="85">
        <f t="shared" si="1"/>
        <v>1144</v>
      </c>
      <c r="H26" s="85">
        <v>667</v>
      </c>
      <c r="I26" s="85">
        <v>259</v>
      </c>
      <c r="J26" s="85">
        <v>82</v>
      </c>
      <c r="K26" s="85">
        <v>136</v>
      </c>
    </row>
    <row r="27" spans="1:11" s="64" customFormat="1" ht="14.5" customHeight="1">
      <c r="A27" s="316" t="s">
        <v>25</v>
      </c>
      <c r="B27" s="317">
        <f t="shared" si="0"/>
        <v>1987</v>
      </c>
      <c r="C27" s="317">
        <v>1029</v>
      </c>
      <c r="D27" s="317">
        <v>528</v>
      </c>
      <c r="E27" s="317">
        <v>266</v>
      </c>
      <c r="F27" s="317">
        <v>164</v>
      </c>
      <c r="G27" s="317">
        <f t="shared" si="1"/>
        <v>26075</v>
      </c>
      <c r="H27" s="317">
        <v>6205</v>
      </c>
      <c r="I27" s="317">
        <v>7107</v>
      </c>
      <c r="J27" s="317">
        <v>3598</v>
      </c>
      <c r="K27" s="317">
        <v>9165</v>
      </c>
    </row>
    <row r="28" spans="1:11" s="64" customFormat="1" ht="14.5" customHeight="1">
      <c r="A28" s="295"/>
      <c r="B28" s="413" t="s">
        <v>94</v>
      </c>
      <c r="C28" s="413"/>
      <c r="D28" s="413"/>
      <c r="E28" s="413"/>
      <c r="F28" s="413"/>
      <c r="G28" s="413" t="s">
        <v>94</v>
      </c>
      <c r="H28" s="413"/>
      <c r="I28" s="413"/>
      <c r="J28" s="413"/>
      <c r="K28" s="413"/>
    </row>
    <row r="29" spans="1:11" s="64" customFormat="1" ht="14.5" customHeight="1">
      <c r="A29" s="280" t="s">
        <v>10</v>
      </c>
      <c r="B29" s="318">
        <f>B9*100/$B9</f>
        <v>100</v>
      </c>
      <c r="C29" s="319">
        <f t="shared" ref="C29:F30" si="2">C9*100/$B9</f>
        <v>19.501854795972442</v>
      </c>
      <c r="D29" s="319">
        <f t="shared" si="2"/>
        <v>21.177285883168235</v>
      </c>
      <c r="E29" s="319">
        <f t="shared" si="2"/>
        <v>35.760873996168115</v>
      </c>
      <c r="F29" s="319">
        <f t="shared" si="2"/>
        <v>23.559985324691208</v>
      </c>
      <c r="G29" s="318">
        <f>G9*100/$G9</f>
        <v>100</v>
      </c>
      <c r="H29" s="319">
        <f>H9*100/$G9</f>
        <v>23.718160125710515</v>
      </c>
      <c r="I29" s="319">
        <f>I9*100/$G9</f>
        <v>27.303237821793704</v>
      </c>
      <c r="J29" s="319">
        <f>J9*100/$G9</f>
        <v>13.80099714823365</v>
      </c>
      <c r="K29" s="319">
        <f>K9*100/$G9</f>
        <v>35.177604904262132</v>
      </c>
    </row>
    <row r="30" spans="1:11" s="64" customFormat="1" ht="14.5" customHeight="1">
      <c r="A30" s="44" t="s">
        <v>30</v>
      </c>
      <c r="B30" s="87">
        <f>B10*100/$B10</f>
        <v>100</v>
      </c>
      <c r="C30" s="222">
        <f t="shared" si="2"/>
        <v>8.8422216081790541</v>
      </c>
      <c r="D30" s="222">
        <f t="shared" si="2"/>
        <v>18.737220226581929</v>
      </c>
      <c r="E30" s="222">
        <f t="shared" si="2"/>
        <v>43.967946946670352</v>
      </c>
      <c r="F30" s="222">
        <f t="shared" si="2"/>
        <v>28.452611218568666</v>
      </c>
      <c r="G30" s="87">
        <f t="shared" ref="G30:K45" si="3">G10*100/$G10</f>
        <v>100</v>
      </c>
      <c r="H30" s="222">
        <f t="shared" si="3"/>
        <v>14.19609063099497</v>
      </c>
      <c r="I30" s="222">
        <f t="shared" si="3"/>
        <v>26.950795872867733</v>
      </c>
      <c r="J30" s="222">
        <f t="shared" si="3"/>
        <v>16.197438689272566</v>
      </c>
      <c r="K30" s="222">
        <f t="shared" si="3"/>
        <v>42.655674806864731</v>
      </c>
    </row>
    <row r="31" spans="1:11" s="64" customFormat="1" ht="14.5" customHeight="1">
      <c r="A31" s="68" t="s">
        <v>11</v>
      </c>
      <c r="B31" s="86">
        <f t="shared" ref="B31:F46" si="4">B11*100/$B11</f>
        <v>100</v>
      </c>
      <c r="C31" s="221">
        <f t="shared" si="4"/>
        <v>11.568488289567069</v>
      </c>
      <c r="D31" s="221">
        <f t="shared" si="4"/>
        <v>22.782114975159686</v>
      </c>
      <c r="E31" s="221">
        <f t="shared" si="4"/>
        <v>41.802696948190203</v>
      </c>
      <c r="F31" s="221">
        <f t="shared" si="4"/>
        <v>23.846699787083036</v>
      </c>
      <c r="G31" s="86">
        <f t="shared" si="3"/>
        <v>100</v>
      </c>
      <c r="H31" s="221">
        <f t="shared" si="3"/>
        <v>18.787878787878789</v>
      </c>
      <c r="I31" s="221">
        <f t="shared" si="3"/>
        <v>34.545454545454547</v>
      </c>
      <c r="J31" s="221">
        <f t="shared" si="3"/>
        <v>11.363636363636363</v>
      </c>
      <c r="K31" s="221">
        <f t="shared" si="3"/>
        <v>35.303030303030305</v>
      </c>
    </row>
    <row r="32" spans="1:11" s="64" customFormat="1" ht="14.5" customHeight="1">
      <c r="A32" s="69" t="s">
        <v>12</v>
      </c>
      <c r="B32" s="87">
        <f t="shared" si="4"/>
        <v>100</v>
      </c>
      <c r="C32" s="222">
        <f t="shared" si="4"/>
        <v>4.5454545454545459</v>
      </c>
      <c r="D32" s="222">
        <f t="shared" si="4"/>
        <v>40.909090909090907</v>
      </c>
      <c r="E32" s="222">
        <f t="shared" si="4"/>
        <v>31.818181818181817</v>
      </c>
      <c r="F32" s="222">
        <f t="shared" si="4"/>
        <v>22.727272727272727</v>
      </c>
      <c r="G32" s="87">
        <f t="shared" si="3"/>
        <v>100</v>
      </c>
      <c r="H32" s="222">
        <f t="shared" si="3"/>
        <v>6.25</v>
      </c>
      <c r="I32" s="222">
        <f t="shared" si="3"/>
        <v>50</v>
      </c>
      <c r="J32" s="222">
        <f t="shared" si="3"/>
        <v>18.75</v>
      </c>
      <c r="K32" s="222">
        <f t="shared" si="3"/>
        <v>25</v>
      </c>
    </row>
    <row r="33" spans="1:11" s="64" customFormat="1" ht="14.5" customHeight="1">
      <c r="A33" s="68" t="s">
        <v>13</v>
      </c>
      <c r="B33" s="86">
        <f t="shared" si="4"/>
        <v>100</v>
      </c>
      <c r="C33" s="221">
        <f t="shared" si="4"/>
        <v>4.8873072360616847</v>
      </c>
      <c r="D33" s="221">
        <f t="shared" si="4"/>
        <v>24.080664294187425</v>
      </c>
      <c r="E33" s="221">
        <f t="shared" si="4"/>
        <v>53.2858837485172</v>
      </c>
      <c r="F33" s="221">
        <f t="shared" si="4"/>
        <v>17.746144721233691</v>
      </c>
      <c r="G33" s="86">
        <f t="shared" si="3"/>
        <v>100</v>
      </c>
      <c r="H33" s="221">
        <f t="shared" si="3"/>
        <v>8.2573726541554961</v>
      </c>
      <c r="I33" s="221">
        <f t="shared" si="3"/>
        <v>41.662198391420908</v>
      </c>
      <c r="J33" s="221">
        <f t="shared" si="3"/>
        <v>18.284182305630026</v>
      </c>
      <c r="K33" s="221">
        <f t="shared" si="3"/>
        <v>31.796246648793566</v>
      </c>
    </row>
    <row r="34" spans="1:11" s="64" customFormat="1" ht="14.5" customHeight="1">
      <c r="A34" s="69" t="s">
        <v>14</v>
      </c>
      <c r="B34" s="87">
        <f t="shared" si="4"/>
        <v>100</v>
      </c>
      <c r="C34" s="222">
        <f t="shared" si="4"/>
        <v>7.0175438596491224</v>
      </c>
      <c r="D34" s="222">
        <f t="shared" si="4"/>
        <v>11.842105263157896</v>
      </c>
      <c r="E34" s="222">
        <f t="shared" si="4"/>
        <v>64.912280701754383</v>
      </c>
      <c r="F34" s="222">
        <f t="shared" si="4"/>
        <v>16.228070175438596</v>
      </c>
      <c r="G34" s="87">
        <f t="shared" si="3"/>
        <v>100</v>
      </c>
      <c r="H34" s="222">
        <f t="shared" si="3"/>
        <v>21.804511278195488</v>
      </c>
      <c r="I34" s="222">
        <f t="shared" si="3"/>
        <v>33.082706766917291</v>
      </c>
      <c r="J34" s="222">
        <f t="shared" si="3"/>
        <v>13.533834586466165</v>
      </c>
      <c r="K34" s="222">
        <f t="shared" si="3"/>
        <v>31.578947368421051</v>
      </c>
    </row>
    <row r="35" spans="1:11" s="64" customFormat="1" ht="14.5" customHeight="1">
      <c r="A35" s="68" t="s">
        <v>15</v>
      </c>
      <c r="B35" s="86">
        <f t="shared" si="4"/>
        <v>100</v>
      </c>
      <c r="C35" s="221">
        <f t="shared" si="4"/>
        <v>4.3150346191889222</v>
      </c>
      <c r="D35" s="221">
        <f t="shared" si="4"/>
        <v>13.538575667655786</v>
      </c>
      <c r="E35" s="221">
        <f t="shared" si="4"/>
        <v>48.516320474777451</v>
      </c>
      <c r="F35" s="221">
        <f t="shared" si="4"/>
        <v>33.630069238377843</v>
      </c>
      <c r="G35" s="86">
        <f t="shared" si="3"/>
        <v>100</v>
      </c>
      <c r="H35" s="221">
        <f t="shared" si="3"/>
        <v>6.2335381913959615</v>
      </c>
      <c r="I35" s="221">
        <f t="shared" si="3"/>
        <v>15.956979806848112</v>
      </c>
      <c r="J35" s="221">
        <f t="shared" si="3"/>
        <v>19.929762949956103</v>
      </c>
      <c r="K35" s="221">
        <f t="shared" si="3"/>
        <v>57.879719051799825</v>
      </c>
    </row>
    <row r="36" spans="1:11" s="64" customFormat="1" ht="14.5" customHeight="1">
      <c r="A36" s="69" t="s">
        <v>16</v>
      </c>
      <c r="B36" s="87">
        <f t="shared" si="4"/>
        <v>100</v>
      </c>
      <c r="C36" s="222">
        <f t="shared" si="4"/>
        <v>8.9715964740450538</v>
      </c>
      <c r="D36" s="222">
        <f t="shared" si="4"/>
        <v>15.925563173359452</v>
      </c>
      <c r="E36" s="222">
        <f t="shared" si="4"/>
        <v>40.195886385896181</v>
      </c>
      <c r="F36" s="222">
        <f t="shared" si="4"/>
        <v>34.906953966699312</v>
      </c>
      <c r="G36" s="87">
        <f t="shared" si="3"/>
        <v>100</v>
      </c>
      <c r="H36" s="222">
        <f t="shared" si="3"/>
        <v>16.202229299363058</v>
      </c>
      <c r="I36" s="222">
        <f t="shared" si="3"/>
        <v>23.964968152866241</v>
      </c>
      <c r="J36" s="222">
        <f t="shared" si="3"/>
        <v>11.902866242038217</v>
      </c>
      <c r="K36" s="222">
        <f t="shared" si="3"/>
        <v>47.929936305732483</v>
      </c>
    </row>
    <row r="37" spans="1:11" s="64" customFormat="1" ht="14.5" customHeight="1">
      <c r="A37" s="68" t="s">
        <v>17</v>
      </c>
      <c r="B37" s="86">
        <f t="shared" si="4"/>
        <v>100</v>
      </c>
      <c r="C37" s="221">
        <f t="shared" si="4"/>
        <v>13.804923652228108</v>
      </c>
      <c r="D37" s="221">
        <f>D17*100/$B17</f>
        <v>22.249922094110314</v>
      </c>
      <c r="E37" s="221">
        <f t="shared" si="4"/>
        <v>28.856341539420381</v>
      </c>
      <c r="F37" s="221">
        <f t="shared" si="4"/>
        <v>35.088812714241193</v>
      </c>
      <c r="G37" s="86">
        <f t="shared" si="3"/>
        <v>100</v>
      </c>
      <c r="H37" s="221">
        <f t="shared" si="3"/>
        <v>16.312697695436061</v>
      </c>
      <c r="I37" s="221">
        <f t="shared" si="3"/>
        <v>23.49751468594668</v>
      </c>
      <c r="J37" s="221">
        <f t="shared" si="3"/>
        <v>13.556258472661545</v>
      </c>
      <c r="K37" s="221">
        <f t="shared" si="3"/>
        <v>46.63352914595572</v>
      </c>
    </row>
    <row r="38" spans="1:11" s="64" customFormat="1" ht="14.5" customHeight="1">
      <c r="A38" s="69" t="s">
        <v>18</v>
      </c>
      <c r="B38" s="87">
        <f t="shared" si="4"/>
        <v>100</v>
      </c>
      <c r="C38" s="222">
        <f t="shared" si="4"/>
        <v>13.904185022026432</v>
      </c>
      <c r="D38" s="222">
        <f t="shared" si="4"/>
        <v>16.464757709251103</v>
      </c>
      <c r="E38" s="222">
        <f t="shared" si="4"/>
        <v>41.423458149779734</v>
      </c>
      <c r="F38" s="222">
        <f t="shared" si="4"/>
        <v>28.207599118942731</v>
      </c>
      <c r="G38" s="87">
        <f t="shared" si="3"/>
        <v>100</v>
      </c>
      <c r="H38" s="222">
        <f t="shared" si="3"/>
        <v>21.77570093457944</v>
      </c>
      <c r="I38" s="222">
        <f t="shared" si="3"/>
        <v>22.873831775700936</v>
      </c>
      <c r="J38" s="222">
        <f t="shared" si="3"/>
        <v>18.200934579439252</v>
      </c>
      <c r="K38" s="222">
        <f t="shared" si="3"/>
        <v>37.149532710280376</v>
      </c>
    </row>
    <row r="39" spans="1:11" s="64" customFormat="1" ht="14.5" customHeight="1">
      <c r="A39" s="68" t="s">
        <v>19</v>
      </c>
      <c r="B39" s="86">
        <f t="shared" si="4"/>
        <v>100</v>
      </c>
      <c r="C39" s="221">
        <f t="shared" si="4"/>
        <v>8.1067387265664586</v>
      </c>
      <c r="D39" s="221">
        <f t="shared" si="4"/>
        <v>24.455328491808817</v>
      </c>
      <c r="E39" s="221">
        <f t="shared" si="4"/>
        <v>45.853740922141533</v>
      </c>
      <c r="F39" s="221">
        <f t="shared" si="4"/>
        <v>21.584191859483195</v>
      </c>
      <c r="G39" s="86">
        <f t="shared" si="3"/>
        <v>100</v>
      </c>
      <c r="H39" s="221">
        <f t="shared" si="3"/>
        <v>14.239248283339357</v>
      </c>
      <c r="I39" s="221">
        <f t="shared" si="3"/>
        <v>43.693530899891577</v>
      </c>
      <c r="J39" s="221">
        <f t="shared" si="3"/>
        <v>13.588724250090351</v>
      </c>
      <c r="K39" s="221">
        <f t="shared" si="3"/>
        <v>28.478496566678714</v>
      </c>
    </row>
    <row r="40" spans="1:11" s="64" customFormat="1" ht="14.5" customHeight="1">
      <c r="A40" s="69" t="s">
        <v>20</v>
      </c>
      <c r="B40" s="87">
        <f t="shared" si="4"/>
        <v>100</v>
      </c>
      <c r="C40" s="222">
        <f t="shared" si="4"/>
        <v>11.57684630738523</v>
      </c>
      <c r="D40" s="222">
        <f t="shared" si="4"/>
        <v>23.15369261477046</v>
      </c>
      <c r="E40" s="222">
        <f t="shared" si="4"/>
        <v>29.540918163672654</v>
      </c>
      <c r="F40" s="222">
        <f t="shared" si="4"/>
        <v>35.728542914171655</v>
      </c>
      <c r="G40" s="87">
        <f t="shared" si="3"/>
        <v>100</v>
      </c>
      <c r="H40" s="222">
        <f t="shared" si="3"/>
        <v>18.245614035087719</v>
      </c>
      <c r="I40" s="222">
        <f t="shared" si="3"/>
        <v>36.491228070175438</v>
      </c>
      <c r="J40" s="222">
        <f t="shared" si="3"/>
        <v>8.7719298245614041</v>
      </c>
      <c r="K40" s="222">
        <f t="shared" si="3"/>
        <v>36.491228070175438</v>
      </c>
    </row>
    <row r="41" spans="1:11" s="64" customFormat="1" ht="14.5" customHeight="1">
      <c r="A41" s="43" t="s">
        <v>31</v>
      </c>
      <c r="B41" s="86">
        <f t="shared" si="4"/>
        <v>100</v>
      </c>
      <c r="C41" s="221">
        <f t="shared" si="4"/>
        <v>49.471721566190183</v>
      </c>
      <c r="D41" s="221">
        <f t="shared" si="4"/>
        <v>28.037600994406464</v>
      </c>
      <c r="E41" s="221">
        <f t="shared" si="4"/>
        <v>12.686451211932878</v>
      </c>
      <c r="F41" s="221">
        <f t="shared" si="4"/>
        <v>9.8042262274704779</v>
      </c>
      <c r="G41" s="86">
        <f t="shared" si="3"/>
        <v>100</v>
      </c>
      <c r="H41" s="221">
        <f t="shared" si="3"/>
        <v>30.514096185737976</v>
      </c>
      <c r="I41" s="221">
        <f t="shared" si="3"/>
        <v>23.217247097844112</v>
      </c>
      <c r="J41" s="221">
        <f t="shared" si="3"/>
        <v>13.598673300165837</v>
      </c>
      <c r="K41" s="221">
        <f t="shared" si="3"/>
        <v>32.669983416252073</v>
      </c>
    </row>
    <row r="42" spans="1:11" s="64" customFormat="1" ht="14.5" customHeight="1">
      <c r="A42" s="69" t="s">
        <v>21</v>
      </c>
      <c r="B42" s="87">
        <f t="shared" si="4"/>
        <v>100</v>
      </c>
      <c r="C42" s="222">
        <f t="shared" si="4"/>
        <v>33.850931677018636</v>
      </c>
      <c r="D42" s="222">
        <f t="shared" si="4"/>
        <v>26.293995859213251</v>
      </c>
      <c r="E42" s="222">
        <f t="shared" si="4"/>
        <v>18.322981366459626</v>
      </c>
      <c r="F42" s="222">
        <f t="shared" si="4"/>
        <v>21.532091097308488</v>
      </c>
      <c r="G42" s="87">
        <f t="shared" si="3"/>
        <v>100</v>
      </c>
      <c r="H42" s="222">
        <f t="shared" si="3"/>
        <v>54.101838755304101</v>
      </c>
      <c r="I42" s="222">
        <f t="shared" si="3"/>
        <v>27.581329561527582</v>
      </c>
      <c r="J42" s="222">
        <f t="shared" si="3"/>
        <v>5.9405940594059405</v>
      </c>
      <c r="K42" s="222">
        <f t="shared" si="3"/>
        <v>12.376237623762377</v>
      </c>
    </row>
    <row r="43" spans="1:11" s="64" customFormat="1" ht="14.5" customHeight="1">
      <c r="A43" s="68" t="s">
        <v>22</v>
      </c>
      <c r="B43" s="86">
        <f t="shared" si="4"/>
        <v>100</v>
      </c>
      <c r="C43" s="221">
        <f t="shared" si="4"/>
        <v>53.517587939698494</v>
      </c>
      <c r="D43" s="221">
        <f t="shared" si="4"/>
        <v>27.745872218234027</v>
      </c>
      <c r="E43" s="221">
        <f t="shared" si="4"/>
        <v>10.983488872936109</v>
      </c>
      <c r="F43" s="221">
        <f t="shared" si="4"/>
        <v>7.7530509691313707</v>
      </c>
      <c r="G43" s="86">
        <f t="shared" si="3"/>
        <v>100</v>
      </c>
      <c r="H43" s="221">
        <f t="shared" si="3"/>
        <v>60.071942446043167</v>
      </c>
      <c r="I43" s="221">
        <f t="shared" si="3"/>
        <v>31.294964028776977</v>
      </c>
      <c r="J43" s="221">
        <f t="shared" si="3"/>
        <v>3.5971223021582732</v>
      </c>
      <c r="K43" s="221">
        <f t="shared" si="3"/>
        <v>5.0359712230215825</v>
      </c>
    </row>
    <row r="44" spans="1:11" s="64" customFormat="1" ht="14.5" customHeight="1">
      <c r="A44" s="69" t="s">
        <v>32</v>
      </c>
      <c r="B44" s="87">
        <f t="shared" si="4"/>
        <v>100</v>
      </c>
      <c r="C44" s="222">
        <f t="shared" si="4"/>
        <v>55.938037865748711</v>
      </c>
      <c r="D44" s="222">
        <f t="shared" si="4"/>
        <v>30.464716006884682</v>
      </c>
      <c r="E44" s="222">
        <f t="shared" si="4"/>
        <v>9.4664371772805502</v>
      </c>
      <c r="F44" s="222">
        <f t="shared" si="4"/>
        <v>4.1308089500860588</v>
      </c>
      <c r="G44" s="87">
        <f t="shared" si="3"/>
        <v>100</v>
      </c>
      <c r="H44" s="222">
        <f t="shared" si="3"/>
        <v>49.695431472081218</v>
      </c>
      <c r="I44" s="222">
        <f t="shared" si="3"/>
        <v>29.746192893401016</v>
      </c>
      <c r="J44" s="222">
        <f t="shared" si="3"/>
        <v>7.4619289340101522</v>
      </c>
      <c r="K44" s="222">
        <f t="shared" si="3"/>
        <v>13.096446700507615</v>
      </c>
    </row>
    <row r="45" spans="1:11" ht="14.5" customHeight="1">
      <c r="A45" s="68" t="s">
        <v>23</v>
      </c>
      <c r="B45" s="86">
        <f t="shared" si="4"/>
        <v>100</v>
      </c>
      <c r="C45" s="221">
        <f t="shared" si="4"/>
        <v>48.589420654911841</v>
      </c>
      <c r="D45" s="221">
        <f t="shared" si="4"/>
        <v>28.312342569269521</v>
      </c>
      <c r="E45" s="221">
        <f t="shared" si="4"/>
        <v>12.947103274559193</v>
      </c>
      <c r="F45" s="221">
        <f t="shared" si="4"/>
        <v>10.151133501259446</v>
      </c>
      <c r="G45" s="86">
        <f t="shared" si="3"/>
        <v>100</v>
      </c>
      <c r="H45" s="221">
        <f t="shared" si="3"/>
        <v>51.124002900652648</v>
      </c>
      <c r="I45" s="221">
        <f t="shared" si="3"/>
        <v>32.414793328498909</v>
      </c>
      <c r="J45" s="221">
        <f t="shared" si="3"/>
        <v>5.0036258158085571</v>
      </c>
      <c r="K45" s="221">
        <f t="shared" si="3"/>
        <v>11.457577955039884</v>
      </c>
    </row>
    <row r="46" spans="1:11">
      <c r="A46" s="69" t="s">
        <v>24</v>
      </c>
      <c r="B46" s="87">
        <f t="shared" si="4"/>
        <v>100</v>
      </c>
      <c r="C46" s="222">
        <f t="shared" si="4"/>
        <v>49.070487993803255</v>
      </c>
      <c r="D46" s="222">
        <f t="shared" si="4"/>
        <v>29.163439194422928</v>
      </c>
      <c r="E46" s="222">
        <f t="shared" si="4"/>
        <v>12.199845081332301</v>
      </c>
      <c r="F46" s="222">
        <f t="shared" si="4"/>
        <v>9.5662277304415184</v>
      </c>
      <c r="G46" s="87">
        <f t="shared" ref="G46:K47" si="5">G26*100/$G26</f>
        <v>100</v>
      </c>
      <c r="H46" s="222">
        <f t="shared" si="5"/>
        <v>58.304195804195807</v>
      </c>
      <c r="I46" s="222">
        <f t="shared" si="5"/>
        <v>22.63986013986014</v>
      </c>
      <c r="J46" s="222">
        <f t="shared" si="5"/>
        <v>7.1678321678321675</v>
      </c>
      <c r="K46" s="222">
        <f t="shared" si="5"/>
        <v>11.888111888111888</v>
      </c>
    </row>
    <row r="47" spans="1:11">
      <c r="A47" s="68" t="s">
        <v>25</v>
      </c>
      <c r="B47" s="86">
        <f>B27*100/$B27</f>
        <v>100</v>
      </c>
      <c r="C47" s="221">
        <f>C27*100/$B27</f>
        <v>51.786612984398587</v>
      </c>
      <c r="D47" s="221">
        <f>D27*100/$B27</f>
        <v>26.572722697533973</v>
      </c>
      <c r="E47" s="221">
        <f>E27*100/$B27</f>
        <v>13.387015601409159</v>
      </c>
      <c r="F47" s="221">
        <f>F27*100/$B27</f>
        <v>8.2536487166582795</v>
      </c>
      <c r="G47" s="86">
        <f t="shared" si="5"/>
        <v>100</v>
      </c>
      <c r="H47" s="221">
        <f t="shared" si="5"/>
        <v>23.796740172579099</v>
      </c>
      <c r="I47" s="221">
        <f t="shared" si="5"/>
        <v>27.255992329817833</v>
      </c>
      <c r="J47" s="221">
        <f t="shared" si="5"/>
        <v>13.798657718120806</v>
      </c>
      <c r="K47" s="221">
        <f t="shared" si="5"/>
        <v>35.148609779482264</v>
      </c>
    </row>
    <row r="48" spans="1:11" ht="19" customHeight="1">
      <c r="A48" s="340" t="s">
        <v>318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pans="1:1" ht="14.5" customHeight="1">
      <c r="A49" s="210" t="s">
        <v>251</v>
      </c>
    </row>
  </sheetData>
  <mergeCells count="12">
    <mergeCell ref="A48:K48"/>
    <mergeCell ref="A5:A7"/>
    <mergeCell ref="B5:F5"/>
    <mergeCell ref="B8:F8"/>
    <mergeCell ref="G8:K8"/>
    <mergeCell ref="B28:F28"/>
    <mergeCell ref="G28:K28"/>
    <mergeCell ref="G5:K5"/>
    <mergeCell ref="B6:B7"/>
    <mergeCell ref="C6:F6"/>
    <mergeCell ref="G6:G7"/>
    <mergeCell ref="H6:K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C2" sqref="C2"/>
    </sheetView>
  </sheetViews>
  <sheetFormatPr baseColWidth="10" defaultColWidth="10.81640625" defaultRowHeight="14"/>
  <cols>
    <col min="1" max="1" width="24.54296875" style="1" customWidth="1"/>
    <col min="2" max="11" width="14.54296875" style="1" customWidth="1"/>
    <col min="12" max="16384" width="10.81640625" style="1"/>
  </cols>
  <sheetData>
    <row r="1" spans="1:11" s="50" customFormat="1" ht="20.149999999999999" customHeight="1">
      <c r="A1" s="49" t="s">
        <v>0</v>
      </c>
    </row>
    <row r="2" spans="1:11" s="127" customFormat="1" ht="14.5" customHeight="1">
      <c r="A2" s="126"/>
    </row>
    <row r="3" spans="1:11" s="125" customFormat="1" ht="14.5" customHeight="1">
      <c r="A3" s="54" t="s">
        <v>323</v>
      </c>
    </row>
    <row r="4" spans="1:11" s="127" customFormat="1" ht="14.5" customHeight="1"/>
    <row r="5" spans="1:11" s="127" customFormat="1" ht="14.5" customHeight="1">
      <c r="A5" s="342" t="s">
        <v>29</v>
      </c>
      <c r="B5" s="380" t="s">
        <v>148</v>
      </c>
      <c r="C5" s="342"/>
      <c r="D5" s="342"/>
      <c r="E5" s="342"/>
      <c r="F5" s="342"/>
      <c r="G5" s="380" t="s">
        <v>165</v>
      </c>
      <c r="H5" s="342"/>
      <c r="I5" s="342"/>
      <c r="J5" s="342"/>
      <c r="K5" s="342"/>
    </row>
    <row r="6" spans="1:11" s="42" customFormat="1" ht="30" customHeight="1">
      <c r="A6" s="342"/>
      <c r="B6" s="380" t="s">
        <v>149</v>
      </c>
      <c r="C6" s="380" t="s">
        <v>151</v>
      </c>
      <c r="D6" s="380"/>
      <c r="E6" s="380"/>
      <c r="F6" s="380"/>
      <c r="G6" s="380" t="s">
        <v>149</v>
      </c>
      <c r="H6" s="380" t="s">
        <v>151</v>
      </c>
      <c r="I6" s="380"/>
      <c r="J6" s="380"/>
      <c r="K6" s="380"/>
    </row>
    <row r="7" spans="1:11" s="42" customFormat="1" ht="30" customHeight="1">
      <c r="A7" s="422"/>
      <c r="B7" s="381"/>
      <c r="C7" s="291" t="s">
        <v>150</v>
      </c>
      <c r="D7" s="291" t="s">
        <v>152</v>
      </c>
      <c r="E7" s="291" t="s">
        <v>153</v>
      </c>
      <c r="F7" s="291" t="s">
        <v>155</v>
      </c>
      <c r="G7" s="381"/>
      <c r="H7" s="291" t="s">
        <v>150</v>
      </c>
      <c r="I7" s="291" t="s">
        <v>152</v>
      </c>
      <c r="J7" s="291" t="s">
        <v>153</v>
      </c>
      <c r="K7" s="291" t="s">
        <v>155</v>
      </c>
    </row>
    <row r="8" spans="1:11" s="64" customFormat="1" ht="14.5" customHeight="1">
      <c r="A8" s="295"/>
      <c r="B8" s="460" t="s">
        <v>5</v>
      </c>
      <c r="C8" s="460"/>
      <c r="D8" s="460"/>
      <c r="E8" s="460"/>
      <c r="F8" s="460"/>
      <c r="G8" s="460" t="s">
        <v>5</v>
      </c>
      <c r="H8" s="460"/>
      <c r="I8" s="460"/>
      <c r="J8" s="460"/>
      <c r="K8" s="460"/>
    </row>
    <row r="9" spans="1:11" s="64" customFormat="1" ht="14.5" customHeight="1">
      <c r="A9" s="280" t="s">
        <v>10</v>
      </c>
      <c r="B9" s="279">
        <f t="shared" ref="B9:B27" si="0">SUM(C9:F9)</f>
        <v>24757</v>
      </c>
      <c r="C9" s="279">
        <f>SUM(C11:C20,C22:C27)</f>
        <v>3129</v>
      </c>
      <c r="D9" s="279">
        <f>SUM(D11:D20,D22:D27)</f>
        <v>5094</v>
      </c>
      <c r="E9" s="279">
        <f>SUM(E11:E20,E22:E27)</f>
        <v>9856</v>
      </c>
      <c r="F9" s="279">
        <f>SUM(F11:F20,F22:F27)</f>
        <v>6678</v>
      </c>
      <c r="G9" s="279">
        <f t="shared" ref="G9:G27" si="1">SUM(H9:K9)</f>
        <v>13384</v>
      </c>
      <c r="H9" s="279">
        <f>SUM(H11:H20,H22:H27)</f>
        <v>2276</v>
      </c>
      <c r="I9" s="279">
        <f>SUM(I11:I20,I22:I27)</f>
        <v>3681</v>
      </c>
      <c r="J9" s="279">
        <f>SUM(J11:J20,J22:J27)</f>
        <v>2060</v>
      </c>
      <c r="K9" s="279">
        <f>SUM(K11:K20,K22:K27)</f>
        <v>5367</v>
      </c>
    </row>
    <row r="10" spans="1:11" s="64" customFormat="1" ht="14.5" customHeight="1">
      <c r="A10" s="44" t="s">
        <v>30</v>
      </c>
      <c r="B10" s="85">
        <f t="shared" si="0"/>
        <v>20583</v>
      </c>
      <c r="C10" s="85">
        <f>SUM(C11:C20)</f>
        <v>1654</v>
      </c>
      <c r="D10" s="85">
        <f>SUM(D11:D20)</f>
        <v>3961</v>
      </c>
      <c r="E10" s="85">
        <f>SUM(E11:E20)</f>
        <v>9029</v>
      </c>
      <c r="F10" s="85">
        <f>SUM(F11:F20)</f>
        <v>5939</v>
      </c>
      <c r="G10" s="85">
        <f t="shared" si="1"/>
        <v>11044</v>
      </c>
      <c r="H10" s="85">
        <f>SUM(H11:H20)</f>
        <v>1399</v>
      </c>
      <c r="I10" s="85">
        <f>SUM(I11:I20)</f>
        <v>3049</v>
      </c>
      <c r="J10" s="85">
        <f>SUM(J11:J20)</f>
        <v>1798</v>
      </c>
      <c r="K10" s="85">
        <f>SUM(K11:K20)</f>
        <v>4798</v>
      </c>
    </row>
    <row r="11" spans="1:11" s="64" customFormat="1" ht="14.5" customHeight="1">
      <c r="A11" s="68" t="s">
        <v>11</v>
      </c>
      <c r="B11" s="84">
        <f t="shared" si="0"/>
        <v>1968</v>
      </c>
      <c r="C11" s="84">
        <v>180</v>
      </c>
      <c r="D11" s="84">
        <v>397</v>
      </c>
      <c r="E11" s="84">
        <v>911</v>
      </c>
      <c r="F11" s="84">
        <v>480</v>
      </c>
      <c r="G11" s="84">
        <f t="shared" si="1"/>
        <v>877</v>
      </c>
      <c r="H11" s="84">
        <v>152</v>
      </c>
      <c r="I11" s="84">
        <v>295</v>
      </c>
      <c r="J11" s="84">
        <v>117</v>
      </c>
      <c r="K11" s="84">
        <v>313</v>
      </c>
    </row>
    <row r="12" spans="1:11" s="64" customFormat="1" ht="14.5" customHeight="1">
      <c r="A12" s="69" t="s">
        <v>12</v>
      </c>
      <c r="B12" s="85">
        <f t="shared" si="0"/>
        <v>579</v>
      </c>
      <c r="C12" s="85">
        <v>73</v>
      </c>
      <c r="D12" s="85">
        <v>222</v>
      </c>
      <c r="E12" s="85">
        <v>198</v>
      </c>
      <c r="F12" s="85">
        <v>86</v>
      </c>
      <c r="G12" s="85">
        <f t="shared" si="1"/>
        <v>315</v>
      </c>
      <c r="H12" s="85">
        <v>47</v>
      </c>
      <c r="I12" s="85">
        <v>138</v>
      </c>
      <c r="J12" s="85">
        <v>63</v>
      </c>
      <c r="K12" s="85">
        <v>67</v>
      </c>
    </row>
    <row r="13" spans="1:11" s="64" customFormat="1" ht="14.5" customHeight="1">
      <c r="A13" s="68" t="s">
        <v>13</v>
      </c>
      <c r="B13" s="84">
        <f t="shared" si="0"/>
        <v>3285</v>
      </c>
      <c r="C13" s="84">
        <v>157</v>
      </c>
      <c r="D13" s="84">
        <v>718</v>
      </c>
      <c r="E13" s="84">
        <v>1814</v>
      </c>
      <c r="F13" s="84">
        <v>596</v>
      </c>
      <c r="G13" s="84">
        <f t="shared" si="1"/>
        <v>1335</v>
      </c>
      <c r="H13" s="84">
        <v>117</v>
      </c>
      <c r="I13" s="84">
        <v>527</v>
      </c>
      <c r="J13" s="84">
        <v>253</v>
      </c>
      <c r="K13" s="84">
        <v>438</v>
      </c>
    </row>
    <row r="14" spans="1:11" s="64" customFormat="1" ht="14.5" customHeight="1">
      <c r="A14" s="69" t="s">
        <v>14</v>
      </c>
      <c r="B14" s="85">
        <f t="shared" si="0"/>
        <v>326</v>
      </c>
      <c r="C14" s="85">
        <v>31</v>
      </c>
      <c r="D14" s="85">
        <v>75</v>
      </c>
      <c r="E14" s="85">
        <v>190</v>
      </c>
      <c r="F14" s="85">
        <v>30</v>
      </c>
      <c r="G14" s="85">
        <f t="shared" si="1"/>
        <v>111</v>
      </c>
      <c r="H14" s="85">
        <v>28</v>
      </c>
      <c r="I14" s="85">
        <v>63</v>
      </c>
      <c r="J14" s="85">
        <v>7</v>
      </c>
      <c r="K14" s="85">
        <v>13</v>
      </c>
    </row>
    <row r="15" spans="1:11" s="64" customFormat="1" ht="14.5" customHeight="1">
      <c r="A15" s="68" t="s">
        <v>15</v>
      </c>
      <c r="B15" s="84">
        <f t="shared" si="0"/>
        <v>4488</v>
      </c>
      <c r="C15" s="84">
        <v>278</v>
      </c>
      <c r="D15" s="84">
        <v>616</v>
      </c>
      <c r="E15" s="84">
        <v>2035</v>
      </c>
      <c r="F15" s="84">
        <v>1559</v>
      </c>
      <c r="G15" s="84">
        <f t="shared" si="1"/>
        <v>2667</v>
      </c>
      <c r="H15" s="84">
        <v>224</v>
      </c>
      <c r="I15" s="84">
        <v>403</v>
      </c>
      <c r="J15" s="84">
        <v>508</v>
      </c>
      <c r="K15" s="84">
        <v>1532</v>
      </c>
    </row>
    <row r="16" spans="1:11" s="64" customFormat="1" ht="14.5" customHeight="1">
      <c r="A16" s="69" t="s">
        <v>16</v>
      </c>
      <c r="B16" s="85">
        <f t="shared" si="0"/>
        <v>2056</v>
      </c>
      <c r="C16" s="85">
        <v>189</v>
      </c>
      <c r="D16" s="85">
        <v>299</v>
      </c>
      <c r="E16" s="85">
        <v>789</v>
      </c>
      <c r="F16" s="85">
        <v>779</v>
      </c>
      <c r="G16" s="85">
        <f t="shared" si="1"/>
        <v>1093</v>
      </c>
      <c r="H16" s="85">
        <v>173</v>
      </c>
      <c r="I16" s="85">
        <v>245</v>
      </c>
      <c r="J16" s="85">
        <v>114</v>
      </c>
      <c r="K16" s="85">
        <v>561</v>
      </c>
    </row>
    <row r="17" spans="1:11" s="64" customFormat="1" ht="14.5" customHeight="1">
      <c r="A17" s="68" t="s">
        <v>17</v>
      </c>
      <c r="B17" s="84">
        <f t="shared" si="0"/>
        <v>1084</v>
      </c>
      <c r="C17" s="84">
        <v>100</v>
      </c>
      <c r="D17" s="84">
        <v>199</v>
      </c>
      <c r="E17" s="84">
        <v>342</v>
      </c>
      <c r="F17" s="84">
        <v>443</v>
      </c>
      <c r="G17" s="84">
        <f t="shared" si="1"/>
        <v>732</v>
      </c>
      <c r="H17" s="84">
        <v>86</v>
      </c>
      <c r="I17" s="84">
        <v>145</v>
      </c>
      <c r="J17" s="84">
        <v>95</v>
      </c>
      <c r="K17" s="84">
        <v>406</v>
      </c>
    </row>
    <row r="18" spans="1:11" s="64" customFormat="1" ht="14.5" customHeight="1">
      <c r="A18" s="69" t="s">
        <v>18</v>
      </c>
      <c r="B18" s="85">
        <f t="shared" si="0"/>
        <v>3515</v>
      </c>
      <c r="C18" s="85">
        <v>340</v>
      </c>
      <c r="D18" s="85">
        <v>550</v>
      </c>
      <c r="E18" s="85">
        <v>1515</v>
      </c>
      <c r="F18" s="85">
        <v>1110</v>
      </c>
      <c r="G18" s="85">
        <f t="shared" si="1"/>
        <v>2066</v>
      </c>
      <c r="H18" s="85">
        <v>325</v>
      </c>
      <c r="I18" s="85">
        <v>444</v>
      </c>
      <c r="J18" s="85">
        <v>412</v>
      </c>
      <c r="K18" s="85">
        <v>885</v>
      </c>
    </row>
    <row r="19" spans="1:11" s="64" customFormat="1" ht="14.5" customHeight="1">
      <c r="A19" s="68" t="s">
        <v>19</v>
      </c>
      <c r="B19" s="84">
        <f t="shared" si="0"/>
        <v>3155</v>
      </c>
      <c r="C19" s="84">
        <v>287</v>
      </c>
      <c r="D19" s="84">
        <v>872</v>
      </c>
      <c r="E19" s="84">
        <v>1197</v>
      </c>
      <c r="F19" s="84">
        <v>799</v>
      </c>
      <c r="G19" s="84">
        <f t="shared" si="1"/>
        <v>1774</v>
      </c>
      <c r="H19" s="84">
        <v>230</v>
      </c>
      <c r="I19" s="84">
        <v>776</v>
      </c>
      <c r="J19" s="84">
        <v>223</v>
      </c>
      <c r="K19" s="84">
        <v>545</v>
      </c>
    </row>
    <row r="20" spans="1:11" s="64" customFormat="1" ht="14.5" customHeight="1">
      <c r="A20" s="69" t="s">
        <v>20</v>
      </c>
      <c r="B20" s="85">
        <f t="shared" si="0"/>
        <v>127</v>
      </c>
      <c r="C20" s="85">
        <v>19</v>
      </c>
      <c r="D20" s="85">
        <v>13</v>
      </c>
      <c r="E20" s="85">
        <v>38</v>
      </c>
      <c r="F20" s="85">
        <v>57</v>
      </c>
      <c r="G20" s="85">
        <f t="shared" si="1"/>
        <v>74</v>
      </c>
      <c r="H20" s="85">
        <v>17</v>
      </c>
      <c r="I20" s="85">
        <v>13</v>
      </c>
      <c r="J20" s="85">
        <v>6</v>
      </c>
      <c r="K20" s="85">
        <v>38</v>
      </c>
    </row>
    <row r="21" spans="1:11" s="64" customFormat="1" ht="14.5" customHeight="1">
      <c r="A21" s="43" t="s">
        <v>31</v>
      </c>
      <c r="B21" s="84">
        <f t="shared" si="0"/>
        <v>4174</v>
      </c>
      <c r="C21" s="84">
        <f>SUM(C22:C27)</f>
        <v>1475</v>
      </c>
      <c r="D21" s="84">
        <f>SUM(D22:D27)</f>
        <v>1133</v>
      </c>
      <c r="E21" s="84">
        <f>SUM(E22:E27)</f>
        <v>827</v>
      </c>
      <c r="F21" s="84">
        <f>SUM(F22:F27)</f>
        <v>739</v>
      </c>
      <c r="G21" s="84">
        <f t="shared" si="1"/>
        <v>2340</v>
      </c>
      <c r="H21" s="84">
        <f>SUM(H22:H27)</f>
        <v>877</v>
      </c>
      <c r="I21" s="84">
        <f>SUM(I22:I27)</f>
        <v>632</v>
      </c>
      <c r="J21" s="84">
        <f>SUM(J22:J27)</f>
        <v>262</v>
      </c>
      <c r="K21" s="84">
        <f>SUM(K22:K27)</f>
        <v>569</v>
      </c>
    </row>
    <row r="22" spans="1:11" s="64" customFormat="1" ht="14.5" customHeight="1">
      <c r="A22" s="69" t="s">
        <v>21</v>
      </c>
      <c r="B22" s="85">
        <f t="shared" si="0"/>
        <v>603</v>
      </c>
      <c r="C22" s="85">
        <v>180</v>
      </c>
      <c r="D22" s="85">
        <v>172</v>
      </c>
      <c r="E22" s="85">
        <v>136</v>
      </c>
      <c r="F22" s="85">
        <v>115</v>
      </c>
      <c r="G22" s="85">
        <f t="shared" si="1"/>
        <v>359</v>
      </c>
      <c r="H22" s="85">
        <v>105</v>
      </c>
      <c r="I22" s="85">
        <v>92</v>
      </c>
      <c r="J22" s="85">
        <v>60</v>
      </c>
      <c r="K22" s="85">
        <v>102</v>
      </c>
    </row>
    <row r="23" spans="1:11" s="64" customFormat="1" ht="14.5" customHeight="1">
      <c r="A23" s="68" t="s">
        <v>22</v>
      </c>
      <c r="B23" s="84">
        <f t="shared" si="0"/>
        <v>434</v>
      </c>
      <c r="C23" s="84">
        <v>168</v>
      </c>
      <c r="D23" s="84">
        <v>127</v>
      </c>
      <c r="E23" s="84">
        <v>86</v>
      </c>
      <c r="F23" s="84">
        <v>53</v>
      </c>
      <c r="G23" s="84">
        <f t="shared" si="1"/>
        <v>252</v>
      </c>
      <c r="H23" s="84">
        <v>102</v>
      </c>
      <c r="I23" s="84">
        <v>78</v>
      </c>
      <c r="J23" s="84">
        <v>32</v>
      </c>
      <c r="K23" s="84">
        <v>40</v>
      </c>
    </row>
    <row r="24" spans="1:11" s="64" customFormat="1" ht="14.5" customHeight="1">
      <c r="A24" s="69" t="s">
        <v>32</v>
      </c>
      <c r="B24" s="85">
        <f t="shared" si="0"/>
        <v>550</v>
      </c>
      <c r="C24" s="85">
        <v>195</v>
      </c>
      <c r="D24" s="85">
        <v>157</v>
      </c>
      <c r="E24" s="85">
        <v>112</v>
      </c>
      <c r="F24" s="85">
        <v>86</v>
      </c>
      <c r="G24" s="85">
        <f t="shared" si="1"/>
        <v>275</v>
      </c>
      <c r="H24" s="85">
        <v>114</v>
      </c>
      <c r="I24" s="85">
        <v>89</v>
      </c>
      <c r="J24" s="85">
        <v>19</v>
      </c>
      <c r="K24" s="85">
        <v>53</v>
      </c>
    </row>
    <row r="25" spans="1:11" s="64" customFormat="1" ht="14.5" customHeight="1">
      <c r="A25" s="68" t="s">
        <v>23</v>
      </c>
      <c r="B25" s="88">
        <f t="shared" si="0"/>
        <v>1140</v>
      </c>
      <c r="C25" s="88">
        <v>309</v>
      </c>
      <c r="D25" s="88">
        <v>299</v>
      </c>
      <c r="E25" s="88">
        <v>268</v>
      </c>
      <c r="F25" s="88">
        <v>264</v>
      </c>
      <c r="G25" s="88">
        <f t="shared" si="1"/>
        <v>607</v>
      </c>
      <c r="H25" s="88">
        <v>176</v>
      </c>
      <c r="I25" s="88">
        <v>172</v>
      </c>
      <c r="J25" s="88">
        <v>68</v>
      </c>
      <c r="K25" s="88">
        <v>191</v>
      </c>
    </row>
    <row r="26" spans="1:11" s="64" customFormat="1" ht="14.5" customHeight="1">
      <c r="A26" s="69" t="s">
        <v>24</v>
      </c>
      <c r="B26" s="85">
        <f t="shared" si="0"/>
        <v>557</v>
      </c>
      <c r="C26" s="85">
        <v>222</v>
      </c>
      <c r="D26" s="85">
        <v>168</v>
      </c>
      <c r="E26" s="85">
        <v>94</v>
      </c>
      <c r="F26" s="85">
        <v>73</v>
      </c>
      <c r="G26" s="85">
        <f t="shared" si="1"/>
        <v>300</v>
      </c>
      <c r="H26" s="85">
        <v>119</v>
      </c>
      <c r="I26" s="85">
        <v>105</v>
      </c>
      <c r="J26" s="85">
        <v>22</v>
      </c>
      <c r="K26" s="85">
        <v>54</v>
      </c>
    </row>
    <row r="27" spans="1:11" s="64" customFormat="1" ht="14.5" customHeight="1">
      <c r="A27" s="316" t="s">
        <v>25</v>
      </c>
      <c r="B27" s="317">
        <f t="shared" si="0"/>
        <v>890</v>
      </c>
      <c r="C27" s="317">
        <v>401</v>
      </c>
      <c r="D27" s="317">
        <v>210</v>
      </c>
      <c r="E27" s="317">
        <v>131</v>
      </c>
      <c r="F27" s="317">
        <v>148</v>
      </c>
      <c r="G27" s="317">
        <f t="shared" si="1"/>
        <v>547</v>
      </c>
      <c r="H27" s="317">
        <v>261</v>
      </c>
      <c r="I27" s="317">
        <v>96</v>
      </c>
      <c r="J27" s="317">
        <v>61</v>
      </c>
      <c r="K27" s="317">
        <v>129</v>
      </c>
    </row>
    <row r="28" spans="1:11" s="64" customFormat="1" ht="14.5" customHeight="1">
      <c r="A28" s="295"/>
      <c r="B28" s="413" t="s">
        <v>94</v>
      </c>
      <c r="C28" s="413"/>
      <c r="D28" s="413"/>
      <c r="E28" s="413"/>
      <c r="F28" s="413"/>
      <c r="G28" s="413" t="s">
        <v>94</v>
      </c>
      <c r="H28" s="413"/>
      <c r="I28" s="413"/>
      <c r="J28" s="413"/>
      <c r="K28" s="413"/>
    </row>
    <row r="29" spans="1:11" s="64" customFormat="1" ht="14.5" customHeight="1">
      <c r="A29" s="280" t="s">
        <v>10</v>
      </c>
      <c r="B29" s="318">
        <f>B9*100/$B9</f>
        <v>100</v>
      </c>
      <c r="C29" s="319">
        <f t="shared" ref="C29:F30" si="2">C9*100/$B9</f>
        <v>12.638849618289777</v>
      </c>
      <c r="D29" s="319">
        <f t="shared" si="2"/>
        <v>20.57599870743628</v>
      </c>
      <c r="E29" s="319">
        <f t="shared" si="2"/>
        <v>39.810962556044757</v>
      </c>
      <c r="F29" s="319">
        <f t="shared" si="2"/>
        <v>26.974189118229187</v>
      </c>
      <c r="G29" s="318">
        <f>G9*100/$G9</f>
        <v>100</v>
      </c>
      <c r="H29" s="319">
        <f>H9*100/$G9</f>
        <v>17.005379557680811</v>
      </c>
      <c r="I29" s="319">
        <f>I9*100/$G9</f>
        <v>27.502988643156009</v>
      </c>
      <c r="J29" s="319">
        <f>J9*100/$G9</f>
        <v>15.39151225343694</v>
      </c>
      <c r="K29" s="319">
        <f>K9*100/$G9</f>
        <v>40.100119545726237</v>
      </c>
    </row>
    <row r="30" spans="1:11" s="64" customFormat="1" ht="14.5" customHeight="1">
      <c r="A30" s="44" t="s">
        <v>30</v>
      </c>
      <c r="B30" s="87">
        <f>B10*100/$B10</f>
        <v>100</v>
      </c>
      <c r="C30" s="222">
        <f t="shared" si="2"/>
        <v>8.0357576640917259</v>
      </c>
      <c r="D30" s="222">
        <f t="shared" si="2"/>
        <v>19.244036340669485</v>
      </c>
      <c r="E30" s="222">
        <f t="shared" si="2"/>
        <v>43.866297429917893</v>
      </c>
      <c r="F30" s="222">
        <f t="shared" si="2"/>
        <v>28.853908565320896</v>
      </c>
      <c r="G30" s="87">
        <f t="shared" ref="G30:K45" si="3">G10*100/$G10</f>
        <v>100</v>
      </c>
      <c r="H30" s="222">
        <f t="shared" si="3"/>
        <v>12.667511771097429</v>
      </c>
      <c r="I30" s="222">
        <f t="shared" si="3"/>
        <v>27.607750814922131</v>
      </c>
      <c r="J30" s="222">
        <f t="shared" si="3"/>
        <v>16.28033321260413</v>
      </c>
      <c r="K30" s="222">
        <f t="shared" si="3"/>
        <v>43.444404201376315</v>
      </c>
    </row>
    <row r="31" spans="1:11" s="64" customFormat="1" ht="14.5" customHeight="1">
      <c r="A31" s="68" t="s">
        <v>11</v>
      </c>
      <c r="B31" s="86">
        <f t="shared" ref="B31:F46" si="4">B11*100/$B11</f>
        <v>100</v>
      </c>
      <c r="C31" s="221">
        <f t="shared" si="4"/>
        <v>9.1463414634146343</v>
      </c>
      <c r="D31" s="221">
        <f t="shared" si="4"/>
        <v>20.172764227642276</v>
      </c>
      <c r="E31" s="221">
        <f t="shared" si="4"/>
        <v>46.290650406504064</v>
      </c>
      <c r="F31" s="221">
        <f t="shared" si="4"/>
        <v>24.390243902439025</v>
      </c>
      <c r="G31" s="86">
        <f t="shared" si="3"/>
        <v>100</v>
      </c>
      <c r="H31" s="221">
        <f t="shared" si="3"/>
        <v>17.33181299885975</v>
      </c>
      <c r="I31" s="221">
        <f t="shared" si="3"/>
        <v>33.637400228050168</v>
      </c>
      <c r="J31" s="221">
        <f t="shared" si="3"/>
        <v>13.340935005701255</v>
      </c>
      <c r="K31" s="221">
        <f t="shared" si="3"/>
        <v>35.689851767388824</v>
      </c>
    </row>
    <row r="32" spans="1:11" s="64" customFormat="1" ht="14.5" customHeight="1">
      <c r="A32" s="69" t="s">
        <v>12</v>
      </c>
      <c r="B32" s="87">
        <f t="shared" si="4"/>
        <v>100</v>
      </c>
      <c r="C32" s="222">
        <f t="shared" si="4"/>
        <v>12.607944732297064</v>
      </c>
      <c r="D32" s="222">
        <f t="shared" si="4"/>
        <v>38.3419689119171</v>
      </c>
      <c r="E32" s="222">
        <f t="shared" si="4"/>
        <v>34.196891191709845</v>
      </c>
      <c r="F32" s="222">
        <f t="shared" si="4"/>
        <v>14.853195164075993</v>
      </c>
      <c r="G32" s="87">
        <f t="shared" si="3"/>
        <v>100</v>
      </c>
      <c r="H32" s="222">
        <f t="shared" si="3"/>
        <v>14.920634920634921</v>
      </c>
      <c r="I32" s="222">
        <f t="shared" si="3"/>
        <v>43.80952380952381</v>
      </c>
      <c r="J32" s="222">
        <f t="shared" si="3"/>
        <v>20</v>
      </c>
      <c r="K32" s="222">
        <f t="shared" si="3"/>
        <v>21.269841269841269</v>
      </c>
    </row>
    <row r="33" spans="1:11" s="64" customFormat="1" ht="14.5" customHeight="1">
      <c r="A33" s="68" t="s">
        <v>13</v>
      </c>
      <c r="B33" s="86">
        <f t="shared" si="4"/>
        <v>100</v>
      </c>
      <c r="C33" s="221">
        <f t="shared" si="4"/>
        <v>4.7792998477929984</v>
      </c>
      <c r="D33" s="221">
        <f t="shared" si="4"/>
        <v>21.856925418569254</v>
      </c>
      <c r="E33" s="221">
        <f t="shared" si="4"/>
        <v>55.220700152207002</v>
      </c>
      <c r="F33" s="221">
        <f t="shared" si="4"/>
        <v>18.143074581430746</v>
      </c>
      <c r="G33" s="86">
        <f t="shared" si="3"/>
        <v>100</v>
      </c>
      <c r="H33" s="221">
        <f t="shared" si="3"/>
        <v>8.7640449438202239</v>
      </c>
      <c r="I33" s="221">
        <f t="shared" si="3"/>
        <v>39.475655430711612</v>
      </c>
      <c r="J33" s="221">
        <f t="shared" si="3"/>
        <v>18.95131086142322</v>
      </c>
      <c r="K33" s="221">
        <f t="shared" si="3"/>
        <v>32.80898876404494</v>
      </c>
    </row>
    <row r="34" spans="1:11" s="64" customFormat="1" ht="14.5" customHeight="1">
      <c r="A34" s="69" t="s">
        <v>14</v>
      </c>
      <c r="B34" s="87">
        <f t="shared" si="4"/>
        <v>100</v>
      </c>
      <c r="C34" s="222">
        <f t="shared" si="4"/>
        <v>9.5092024539877293</v>
      </c>
      <c r="D34" s="222">
        <f t="shared" si="4"/>
        <v>23.006134969325153</v>
      </c>
      <c r="E34" s="222">
        <f t="shared" si="4"/>
        <v>58.282208588957054</v>
      </c>
      <c r="F34" s="222">
        <f t="shared" si="4"/>
        <v>9.2024539877300615</v>
      </c>
      <c r="G34" s="87">
        <f t="shared" si="3"/>
        <v>100</v>
      </c>
      <c r="H34" s="222">
        <f t="shared" si="3"/>
        <v>25.225225225225227</v>
      </c>
      <c r="I34" s="222">
        <f t="shared" si="3"/>
        <v>56.756756756756758</v>
      </c>
      <c r="J34" s="222">
        <f t="shared" si="3"/>
        <v>6.3063063063063067</v>
      </c>
      <c r="K34" s="222">
        <f t="shared" si="3"/>
        <v>11.711711711711711</v>
      </c>
    </row>
    <row r="35" spans="1:11" s="64" customFormat="1" ht="14.5" customHeight="1">
      <c r="A35" s="68" t="s">
        <v>15</v>
      </c>
      <c r="B35" s="86">
        <f t="shared" si="4"/>
        <v>100</v>
      </c>
      <c r="C35" s="221">
        <f t="shared" si="4"/>
        <v>6.1942959001782532</v>
      </c>
      <c r="D35" s="221">
        <f t="shared" si="4"/>
        <v>13.725490196078431</v>
      </c>
      <c r="E35" s="221">
        <f t="shared" si="4"/>
        <v>45.343137254901961</v>
      </c>
      <c r="F35" s="221">
        <f t="shared" si="4"/>
        <v>34.737076648841352</v>
      </c>
      <c r="G35" s="86">
        <f t="shared" si="3"/>
        <v>100</v>
      </c>
      <c r="H35" s="221">
        <f t="shared" si="3"/>
        <v>8.3989501312335957</v>
      </c>
      <c r="I35" s="221">
        <f t="shared" si="3"/>
        <v>15.110611173603299</v>
      </c>
      <c r="J35" s="221">
        <f t="shared" si="3"/>
        <v>19.047619047619047</v>
      </c>
      <c r="K35" s="221">
        <f t="shared" si="3"/>
        <v>57.442819647544056</v>
      </c>
    </row>
    <row r="36" spans="1:11" s="64" customFormat="1" ht="14.5" customHeight="1">
      <c r="A36" s="69" t="s">
        <v>16</v>
      </c>
      <c r="B36" s="87">
        <f t="shared" si="4"/>
        <v>100</v>
      </c>
      <c r="C36" s="222">
        <f t="shared" si="4"/>
        <v>9.1926070038910499</v>
      </c>
      <c r="D36" s="222">
        <f t="shared" si="4"/>
        <v>14.542801556420233</v>
      </c>
      <c r="E36" s="222">
        <f t="shared" si="4"/>
        <v>38.375486381322958</v>
      </c>
      <c r="F36" s="222">
        <f t="shared" si="4"/>
        <v>37.889105058365757</v>
      </c>
      <c r="G36" s="87">
        <f t="shared" si="3"/>
        <v>100</v>
      </c>
      <c r="H36" s="222">
        <f t="shared" si="3"/>
        <v>15.827996340347667</v>
      </c>
      <c r="I36" s="222">
        <f t="shared" si="3"/>
        <v>22.415370539798719</v>
      </c>
      <c r="J36" s="222">
        <f t="shared" si="3"/>
        <v>10.430009149130832</v>
      </c>
      <c r="K36" s="222">
        <f t="shared" si="3"/>
        <v>51.326623970722778</v>
      </c>
    </row>
    <row r="37" spans="1:11" s="64" customFormat="1" ht="14.5" customHeight="1">
      <c r="A37" s="68" t="s">
        <v>17</v>
      </c>
      <c r="B37" s="86">
        <f t="shared" si="4"/>
        <v>100</v>
      </c>
      <c r="C37" s="221">
        <f t="shared" si="4"/>
        <v>9.2250922509225095</v>
      </c>
      <c r="D37" s="221">
        <f>D17*100/$B17</f>
        <v>18.357933579335793</v>
      </c>
      <c r="E37" s="221">
        <f t="shared" si="4"/>
        <v>31.549815498154981</v>
      </c>
      <c r="F37" s="221">
        <f t="shared" si="4"/>
        <v>40.867158671586715</v>
      </c>
      <c r="G37" s="86">
        <f t="shared" si="3"/>
        <v>100</v>
      </c>
      <c r="H37" s="221">
        <f t="shared" si="3"/>
        <v>11.748633879781421</v>
      </c>
      <c r="I37" s="221">
        <f t="shared" si="3"/>
        <v>19.808743169398905</v>
      </c>
      <c r="J37" s="221">
        <f t="shared" si="3"/>
        <v>12.978142076502733</v>
      </c>
      <c r="K37" s="221">
        <f t="shared" si="3"/>
        <v>55.464480874316941</v>
      </c>
    </row>
    <row r="38" spans="1:11" s="64" customFormat="1" ht="14.5" customHeight="1">
      <c r="A38" s="69" t="s">
        <v>18</v>
      </c>
      <c r="B38" s="87">
        <f t="shared" si="4"/>
        <v>100</v>
      </c>
      <c r="C38" s="222">
        <f t="shared" si="4"/>
        <v>9.6728307254623047</v>
      </c>
      <c r="D38" s="222">
        <f t="shared" si="4"/>
        <v>15.647226173541963</v>
      </c>
      <c r="E38" s="222">
        <f t="shared" si="4"/>
        <v>43.100995732574681</v>
      </c>
      <c r="F38" s="222">
        <f t="shared" si="4"/>
        <v>31.578947368421051</v>
      </c>
      <c r="G38" s="87">
        <f t="shared" si="3"/>
        <v>100</v>
      </c>
      <c r="H38" s="222">
        <f t="shared" si="3"/>
        <v>15.730880929332043</v>
      </c>
      <c r="I38" s="222">
        <f t="shared" si="3"/>
        <v>21.490803484995158</v>
      </c>
      <c r="J38" s="222">
        <f t="shared" si="3"/>
        <v>19.941916747337849</v>
      </c>
      <c r="K38" s="222">
        <f t="shared" si="3"/>
        <v>42.836398838334944</v>
      </c>
    </row>
    <row r="39" spans="1:11" s="64" customFormat="1" ht="14.5" customHeight="1">
      <c r="A39" s="68" t="s">
        <v>19</v>
      </c>
      <c r="B39" s="86">
        <f t="shared" si="4"/>
        <v>100</v>
      </c>
      <c r="C39" s="221">
        <f t="shared" si="4"/>
        <v>9.0966719492868471</v>
      </c>
      <c r="D39" s="221">
        <f t="shared" si="4"/>
        <v>27.638668779714738</v>
      </c>
      <c r="E39" s="221">
        <f t="shared" si="4"/>
        <v>37.939778129952458</v>
      </c>
      <c r="F39" s="221">
        <f t="shared" si="4"/>
        <v>25.32488114104596</v>
      </c>
      <c r="G39" s="86">
        <f t="shared" si="3"/>
        <v>100</v>
      </c>
      <c r="H39" s="221">
        <f t="shared" si="3"/>
        <v>12.965050732807216</v>
      </c>
      <c r="I39" s="221">
        <f t="shared" si="3"/>
        <v>43.74295377677565</v>
      </c>
      <c r="J39" s="221">
        <f t="shared" si="3"/>
        <v>12.570462232243518</v>
      </c>
      <c r="K39" s="221">
        <f t="shared" si="3"/>
        <v>30.721533258173618</v>
      </c>
    </row>
    <row r="40" spans="1:11" s="64" customFormat="1" ht="14.5" customHeight="1">
      <c r="A40" s="69" t="s">
        <v>20</v>
      </c>
      <c r="B40" s="87">
        <f t="shared" si="4"/>
        <v>100</v>
      </c>
      <c r="C40" s="222">
        <f t="shared" si="4"/>
        <v>14.960629921259843</v>
      </c>
      <c r="D40" s="222">
        <f t="shared" si="4"/>
        <v>10.236220472440944</v>
      </c>
      <c r="E40" s="222">
        <f t="shared" si="4"/>
        <v>29.921259842519685</v>
      </c>
      <c r="F40" s="222">
        <f t="shared" si="4"/>
        <v>44.881889763779526</v>
      </c>
      <c r="G40" s="87">
        <f t="shared" si="3"/>
        <v>100</v>
      </c>
      <c r="H40" s="222">
        <f t="shared" si="3"/>
        <v>22.972972972972972</v>
      </c>
      <c r="I40" s="222">
        <f t="shared" si="3"/>
        <v>17.567567567567568</v>
      </c>
      <c r="J40" s="222">
        <f t="shared" si="3"/>
        <v>8.1081081081081088</v>
      </c>
      <c r="K40" s="222">
        <f t="shared" si="3"/>
        <v>51.351351351351354</v>
      </c>
    </row>
    <row r="41" spans="1:11" s="64" customFormat="1" ht="14.5" customHeight="1">
      <c r="A41" s="43" t="s">
        <v>31</v>
      </c>
      <c r="B41" s="86">
        <f t="shared" si="4"/>
        <v>100</v>
      </c>
      <c r="C41" s="221">
        <f t="shared" si="4"/>
        <v>35.3378054623862</v>
      </c>
      <c r="D41" s="221">
        <f t="shared" si="4"/>
        <v>27.144226161954958</v>
      </c>
      <c r="E41" s="221">
        <f t="shared" si="4"/>
        <v>19.813128893148061</v>
      </c>
      <c r="F41" s="221">
        <f t="shared" si="4"/>
        <v>17.704839482510781</v>
      </c>
      <c r="G41" s="86">
        <f t="shared" si="3"/>
        <v>100</v>
      </c>
      <c r="H41" s="221">
        <f t="shared" si="3"/>
        <v>37.478632478632477</v>
      </c>
      <c r="I41" s="221">
        <f t="shared" si="3"/>
        <v>27.008547008547009</v>
      </c>
      <c r="J41" s="221">
        <f t="shared" si="3"/>
        <v>11.196581196581196</v>
      </c>
      <c r="K41" s="221">
        <f t="shared" si="3"/>
        <v>24.316239316239315</v>
      </c>
    </row>
    <row r="42" spans="1:11" s="64" customFormat="1" ht="14.5" customHeight="1">
      <c r="A42" s="69" t="s">
        <v>21</v>
      </c>
      <c r="B42" s="87">
        <f t="shared" si="4"/>
        <v>100</v>
      </c>
      <c r="C42" s="222">
        <f t="shared" si="4"/>
        <v>29.850746268656717</v>
      </c>
      <c r="D42" s="222">
        <f t="shared" si="4"/>
        <v>28.524046434494196</v>
      </c>
      <c r="E42" s="222">
        <f t="shared" si="4"/>
        <v>22.553897180762853</v>
      </c>
      <c r="F42" s="222">
        <f t="shared" si="4"/>
        <v>19.071310116086234</v>
      </c>
      <c r="G42" s="87">
        <f t="shared" si="3"/>
        <v>100</v>
      </c>
      <c r="H42" s="222">
        <f t="shared" si="3"/>
        <v>29.247910863509748</v>
      </c>
      <c r="I42" s="222">
        <f t="shared" si="3"/>
        <v>25.626740947075209</v>
      </c>
      <c r="J42" s="222">
        <f t="shared" si="3"/>
        <v>16.713091922005571</v>
      </c>
      <c r="K42" s="222">
        <f t="shared" si="3"/>
        <v>28.412256267409472</v>
      </c>
    </row>
    <row r="43" spans="1:11" s="64" customFormat="1" ht="14.5" customHeight="1">
      <c r="A43" s="68" t="s">
        <v>22</v>
      </c>
      <c r="B43" s="86">
        <f t="shared" si="4"/>
        <v>100</v>
      </c>
      <c r="C43" s="221">
        <f t="shared" si="4"/>
        <v>38.70967741935484</v>
      </c>
      <c r="D43" s="221">
        <f t="shared" si="4"/>
        <v>29.262672811059907</v>
      </c>
      <c r="E43" s="221">
        <f t="shared" si="4"/>
        <v>19.815668202764979</v>
      </c>
      <c r="F43" s="221">
        <f t="shared" si="4"/>
        <v>12.211981566820276</v>
      </c>
      <c r="G43" s="86">
        <f t="shared" si="3"/>
        <v>100</v>
      </c>
      <c r="H43" s="221">
        <f t="shared" si="3"/>
        <v>40.476190476190474</v>
      </c>
      <c r="I43" s="221">
        <f t="shared" si="3"/>
        <v>30.952380952380953</v>
      </c>
      <c r="J43" s="221">
        <f t="shared" si="3"/>
        <v>12.698412698412698</v>
      </c>
      <c r="K43" s="221">
        <f t="shared" si="3"/>
        <v>15.873015873015873</v>
      </c>
    </row>
    <row r="44" spans="1:11" s="64" customFormat="1" ht="14.5" customHeight="1">
      <c r="A44" s="69" t="s">
        <v>32</v>
      </c>
      <c r="B44" s="87">
        <f t="shared" si="4"/>
        <v>100</v>
      </c>
      <c r="C44" s="222">
        <f t="shared" si="4"/>
        <v>35.454545454545453</v>
      </c>
      <c r="D44" s="222">
        <f t="shared" si="4"/>
        <v>28.545454545454547</v>
      </c>
      <c r="E44" s="222">
        <f t="shared" si="4"/>
        <v>20.363636363636363</v>
      </c>
      <c r="F44" s="222">
        <f t="shared" si="4"/>
        <v>15.636363636363637</v>
      </c>
      <c r="G44" s="87">
        <f t="shared" si="3"/>
        <v>100</v>
      </c>
      <c r="H44" s="222">
        <f t="shared" si="3"/>
        <v>41.454545454545453</v>
      </c>
      <c r="I44" s="222">
        <f t="shared" si="3"/>
        <v>32.363636363636367</v>
      </c>
      <c r="J44" s="222">
        <f t="shared" si="3"/>
        <v>6.9090909090909092</v>
      </c>
      <c r="K44" s="222">
        <f t="shared" si="3"/>
        <v>19.272727272727273</v>
      </c>
    </row>
    <row r="45" spans="1:11" ht="14.5" customHeight="1">
      <c r="A45" s="68" t="s">
        <v>23</v>
      </c>
      <c r="B45" s="86">
        <f t="shared" si="4"/>
        <v>100</v>
      </c>
      <c r="C45" s="221">
        <f t="shared" si="4"/>
        <v>27.105263157894736</v>
      </c>
      <c r="D45" s="221">
        <f t="shared" si="4"/>
        <v>26.228070175438596</v>
      </c>
      <c r="E45" s="221">
        <f t="shared" si="4"/>
        <v>23.508771929824562</v>
      </c>
      <c r="F45" s="221">
        <f t="shared" si="4"/>
        <v>23.157894736842106</v>
      </c>
      <c r="G45" s="86">
        <f t="shared" si="3"/>
        <v>100</v>
      </c>
      <c r="H45" s="221">
        <f t="shared" si="3"/>
        <v>28.995057660626031</v>
      </c>
      <c r="I45" s="221">
        <f t="shared" si="3"/>
        <v>28.336079077429982</v>
      </c>
      <c r="J45" s="221">
        <f t="shared" si="3"/>
        <v>11.202635914332784</v>
      </c>
      <c r="K45" s="221">
        <f t="shared" si="3"/>
        <v>31.466227347611202</v>
      </c>
    </row>
    <row r="46" spans="1:11">
      <c r="A46" s="69" t="s">
        <v>24</v>
      </c>
      <c r="B46" s="87">
        <f t="shared" si="4"/>
        <v>100</v>
      </c>
      <c r="C46" s="222">
        <f t="shared" si="4"/>
        <v>39.856373429084378</v>
      </c>
      <c r="D46" s="222">
        <f t="shared" si="4"/>
        <v>30.161579892280074</v>
      </c>
      <c r="E46" s="222">
        <f t="shared" si="4"/>
        <v>16.87612208258528</v>
      </c>
      <c r="F46" s="222">
        <f t="shared" si="4"/>
        <v>13.105924596050269</v>
      </c>
      <c r="G46" s="87">
        <f t="shared" ref="G46:K47" si="5">G26*100/$G26</f>
        <v>100</v>
      </c>
      <c r="H46" s="222">
        <f t="shared" si="5"/>
        <v>39.666666666666664</v>
      </c>
      <c r="I46" s="222">
        <f t="shared" si="5"/>
        <v>35</v>
      </c>
      <c r="J46" s="222">
        <f t="shared" si="5"/>
        <v>7.333333333333333</v>
      </c>
      <c r="K46" s="222">
        <f t="shared" si="5"/>
        <v>18</v>
      </c>
    </row>
    <row r="47" spans="1:11">
      <c r="A47" s="68" t="s">
        <v>25</v>
      </c>
      <c r="B47" s="86">
        <f>B27*100/$B27</f>
        <v>100</v>
      </c>
      <c r="C47" s="221">
        <f>C27*100/$B27</f>
        <v>45.056179775280896</v>
      </c>
      <c r="D47" s="221">
        <f>D27*100/$B27</f>
        <v>23.59550561797753</v>
      </c>
      <c r="E47" s="221">
        <f>E27*100/$B27</f>
        <v>14.719101123595506</v>
      </c>
      <c r="F47" s="221">
        <f>F27*100/$B27</f>
        <v>16.629213483146067</v>
      </c>
      <c r="G47" s="86">
        <f t="shared" si="5"/>
        <v>100</v>
      </c>
      <c r="H47" s="221">
        <f t="shared" si="5"/>
        <v>47.714808043875685</v>
      </c>
      <c r="I47" s="221">
        <f t="shared" si="5"/>
        <v>17.550274223034734</v>
      </c>
      <c r="J47" s="221">
        <f t="shared" si="5"/>
        <v>11.151736745886655</v>
      </c>
      <c r="K47" s="221">
        <f t="shared" si="5"/>
        <v>23.583180987202926</v>
      </c>
    </row>
    <row r="48" spans="1:11" ht="19" customHeight="1">
      <c r="A48" s="340" t="s">
        <v>318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pans="1:1" ht="14.5" customHeight="1">
      <c r="A49" s="210" t="s">
        <v>251</v>
      </c>
    </row>
  </sheetData>
  <mergeCells count="12">
    <mergeCell ref="A48:K48"/>
    <mergeCell ref="A5:A7"/>
    <mergeCell ref="B5:F5"/>
    <mergeCell ref="B8:F8"/>
    <mergeCell ref="G8:K8"/>
    <mergeCell ref="B28:F28"/>
    <mergeCell ref="G28:K28"/>
    <mergeCell ref="G5:K5"/>
    <mergeCell ref="B6:B7"/>
    <mergeCell ref="C6:F6"/>
    <mergeCell ref="G6:G7"/>
    <mergeCell ref="H6:K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28" sqref="B28:F28"/>
    </sheetView>
  </sheetViews>
  <sheetFormatPr baseColWidth="10" defaultColWidth="10.81640625" defaultRowHeight="14"/>
  <cols>
    <col min="1" max="1" width="24.54296875" style="1" customWidth="1"/>
    <col min="2" max="11" width="14.54296875" style="1" customWidth="1"/>
    <col min="12" max="16384" width="10.81640625" style="1"/>
  </cols>
  <sheetData>
    <row r="1" spans="1:11" s="50" customFormat="1" ht="20.149999999999999" customHeight="1">
      <c r="A1" s="49" t="s">
        <v>0</v>
      </c>
    </row>
    <row r="2" spans="1:11" s="127" customFormat="1" ht="14.5" customHeight="1">
      <c r="A2" s="126"/>
    </row>
    <row r="3" spans="1:11" s="125" customFormat="1" ht="14.5" customHeight="1">
      <c r="A3" s="54" t="s">
        <v>322</v>
      </c>
    </row>
    <row r="4" spans="1:11" s="127" customFormat="1" ht="14.5" customHeight="1"/>
    <row r="5" spans="1:11" s="127" customFormat="1" ht="14.5" customHeight="1">
      <c r="A5" s="342" t="s">
        <v>29</v>
      </c>
      <c r="B5" s="380" t="s">
        <v>148</v>
      </c>
      <c r="C5" s="342"/>
      <c r="D5" s="342"/>
      <c r="E5" s="342"/>
      <c r="F5" s="342"/>
      <c r="G5" s="380" t="s">
        <v>165</v>
      </c>
      <c r="H5" s="342"/>
      <c r="I5" s="342"/>
      <c r="J5" s="342"/>
      <c r="K5" s="342"/>
    </row>
    <row r="6" spans="1:11" s="42" customFormat="1" ht="30" customHeight="1">
      <c r="A6" s="342"/>
      <c r="B6" s="380" t="s">
        <v>149</v>
      </c>
      <c r="C6" s="380" t="s">
        <v>151</v>
      </c>
      <c r="D6" s="380"/>
      <c r="E6" s="380"/>
      <c r="F6" s="380"/>
      <c r="G6" s="380" t="s">
        <v>149</v>
      </c>
      <c r="H6" s="380" t="s">
        <v>151</v>
      </c>
      <c r="I6" s="380"/>
      <c r="J6" s="380"/>
      <c r="K6" s="380"/>
    </row>
    <row r="7" spans="1:11" s="42" customFormat="1" ht="30" customHeight="1">
      <c r="A7" s="422"/>
      <c r="B7" s="381"/>
      <c r="C7" s="291" t="s">
        <v>150</v>
      </c>
      <c r="D7" s="291" t="s">
        <v>152</v>
      </c>
      <c r="E7" s="291" t="s">
        <v>153</v>
      </c>
      <c r="F7" s="291" t="s">
        <v>155</v>
      </c>
      <c r="G7" s="381"/>
      <c r="H7" s="291" t="s">
        <v>150</v>
      </c>
      <c r="I7" s="291" t="s">
        <v>152</v>
      </c>
      <c r="J7" s="291" t="s">
        <v>153</v>
      </c>
      <c r="K7" s="291" t="s">
        <v>155</v>
      </c>
    </row>
    <row r="8" spans="1:11" s="64" customFormat="1" ht="14.5" customHeight="1">
      <c r="A8" s="295"/>
      <c r="B8" s="460" t="s">
        <v>5</v>
      </c>
      <c r="C8" s="460"/>
      <c r="D8" s="460"/>
      <c r="E8" s="460"/>
      <c r="F8" s="460"/>
      <c r="G8" s="460" t="s">
        <v>5</v>
      </c>
      <c r="H8" s="460"/>
      <c r="I8" s="460"/>
      <c r="J8" s="460"/>
      <c r="K8" s="460"/>
    </row>
    <row r="9" spans="1:11" s="64" customFormat="1" ht="14.5" customHeight="1">
      <c r="A9" s="280" t="s">
        <v>10</v>
      </c>
      <c r="B9" s="279">
        <f t="shared" ref="B9:B27" si="0">SUM(C9:F9)</f>
        <v>27982</v>
      </c>
      <c r="C9" s="279">
        <f>SUM(C11:C20,C22:C27)</f>
        <v>2285</v>
      </c>
      <c r="D9" s="279">
        <f>SUM(D11:D20,D22:D27)</f>
        <v>4747</v>
      </c>
      <c r="E9" s="279">
        <f>SUM(E11:E20,E22:E27)</f>
        <v>12435</v>
      </c>
      <c r="F9" s="279">
        <f>SUM(F11:F20,F22:F27)</f>
        <v>8515</v>
      </c>
      <c r="G9" s="279">
        <f t="shared" ref="G9:G27" si="1">SUM(H9:K9)</f>
        <v>14766</v>
      </c>
      <c r="H9" s="279">
        <f>SUM(H11:H20,H22:H27)</f>
        <v>1865</v>
      </c>
      <c r="I9" s="279">
        <f>SUM(I11:I20,I22:I27)</f>
        <v>3522</v>
      </c>
      <c r="J9" s="279">
        <f>SUM(J11:J20,J22:J27)</f>
        <v>2469</v>
      </c>
      <c r="K9" s="279">
        <f>SUM(K11:K20,K22:K27)</f>
        <v>6910</v>
      </c>
    </row>
    <row r="10" spans="1:11" s="64" customFormat="1" ht="14.5" customHeight="1">
      <c r="A10" s="44" t="s">
        <v>30</v>
      </c>
      <c r="B10" s="85">
        <f t="shared" si="0"/>
        <v>27074</v>
      </c>
      <c r="C10" s="85">
        <f>SUM(C11:C20)</f>
        <v>2012</v>
      </c>
      <c r="D10" s="85">
        <f>SUM(D11:D20)</f>
        <v>4526</v>
      </c>
      <c r="E10" s="85">
        <f>SUM(E11:E20)</f>
        <v>12255</v>
      </c>
      <c r="F10" s="85">
        <f>SUM(F11:F20)</f>
        <v>8281</v>
      </c>
      <c r="G10" s="85">
        <f t="shared" si="1"/>
        <v>14223</v>
      </c>
      <c r="H10" s="85">
        <f>SUM(H11:H20)</f>
        <v>1696</v>
      </c>
      <c r="I10" s="85">
        <f>SUM(I11:I20)</f>
        <v>3392</v>
      </c>
      <c r="J10" s="85">
        <f>SUM(J11:J20)</f>
        <v>2412</v>
      </c>
      <c r="K10" s="85">
        <f>SUM(K11:K20)</f>
        <v>6723</v>
      </c>
    </row>
    <row r="11" spans="1:11" s="64" customFormat="1" ht="14.5" customHeight="1">
      <c r="A11" s="68" t="s">
        <v>11</v>
      </c>
      <c r="B11" s="84">
        <f t="shared" si="0"/>
        <v>98</v>
      </c>
      <c r="C11" s="84">
        <v>7</v>
      </c>
      <c r="D11" s="84">
        <v>31</v>
      </c>
      <c r="E11" s="84">
        <v>36</v>
      </c>
      <c r="F11" s="84">
        <v>24</v>
      </c>
      <c r="G11" s="84">
        <f t="shared" si="1"/>
        <v>54</v>
      </c>
      <c r="H11" s="84">
        <v>7</v>
      </c>
      <c r="I11" s="84">
        <v>29</v>
      </c>
      <c r="J11" s="84">
        <v>2</v>
      </c>
      <c r="K11" s="84">
        <v>16</v>
      </c>
    </row>
    <row r="12" spans="1:11" s="64" customFormat="1" ht="14.5" customHeight="1">
      <c r="A12" s="69" t="s">
        <v>12</v>
      </c>
      <c r="B12" s="85">
        <f t="shared" si="0"/>
        <v>105</v>
      </c>
      <c r="C12" s="85">
        <v>36</v>
      </c>
      <c r="D12" s="85">
        <v>29</v>
      </c>
      <c r="E12" s="85">
        <v>27</v>
      </c>
      <c r="F12" s="85">
        <v>13</v>
      </c>
      <c r="G12" s="85">
        <f t="shared" si="1"/>
        <v>58</v>
      </c>
      <c r="H12" s="85">
        <v>16</v>
      </c>
      <c r="I12" s="85">
        <v>14</v>
      </c>
      <c r="J12" s="85">
        <v>16</v>
      </c>
      <c r="K12" s="85">
        <v>12</v>
      </c>
    </row>
    <row r="13" spans="1:11" s="64" customFormat="1" ht="14.5" customHeight="1">
      <c r="A13" s="68" t="s">
        <v>13</v>
      </c>
      <c r="B13" s="84">
        <f t="shared" si="0"/>
        <v>2044</v>
      </c>
      <c r="C13" s="84">
        <v>100</v>
      </c>
      <c r="D13" s="84">
        <v>531</v>
      </c>
      <c r="E13" s="84">
        <v>1138</v>
      </c>
      <c r="F13" s="84">
        <v>275</v>
      </c>
      <c r="G13" s="84">
        <f t="shared" si="1"/>
        <v>760</v>
      </c>
      <c r="H13" s="84">
        <v>65</v>
      </c>
      <c r="I13" s="84">
        <v>367</v>
      </c>
      <c r="J13" s="84">
        <v>127</v>
      </c>
      <c r="K13" s="84">
        <v>201</v>
      </c>
    </row>
    <row r="14" spans="1:11" s="64" customFormat="1" ht="14.5" customHeight="1">
      <c r="A14" s="69" t="s">
        <v>14</v>
      </c>
      <c r="B14" s="85">
        <f t="shared" si="0"/>
        <v>66</v>
      </c>
      <c r="C14" s="85">
        <v>8</v>
      </c>
      <c r="D14" s="85">
        <v>13</v>
      </c>
      <c r="E14" s="85">
        <v>43</v>
      </c>
      <c r="F14" s="85">
        <v>2</v>
      </c>
      <c r="G14" s="85">
        <f t="shared" si="1"/>
        <v>24</v>
      </c>
      <c r="H14" s="85">
        <v>8</v>
      </c>
      <c r="I14" s="85">
        <v>13</v>
      </c>
      <c r="J14" s="85">
        <v>3</v>
      </c>
      <c r="K14" s="85">
        <v>0</v>
      </c>
    </row>
    <row r="15" spans="1:11" s="64" customFormat="1" ht="14.5" customHeight="1">
      <c r="A15" s="68" t="s">
        <v>15</v>
      </c>
      <c r="B15" s="84">
        <f t="shared" si="0"/>
        <v>7378</v>
      </c>
      <c r="C15" s="84">
        <v>304</v>
      </c>
      <c r="D15" s="84">
        <v>873</v>
      </c>
      <c r="E15" s="84">
        <v>3414</v>
      </c>
      <c r="F15" s="84">
        <v>2787</v>
      </c>
      <c r="G15" s="84">
        <f t="shared" si="1"/>
        <v>4287</v>
      </c>
      <c r="H15" s="84">
        <v>265</v>
      </c>
      <c r="I15" s="84">
        <v>541</v>
      </c>
      <c r="J15" s="84">
        <v>776</v>
      </c>
      <c r="K15" s="84">
        <v>2705</v>
      </c>
    </row>
    <row r="16" spans="1:11" s="64" customFormat="1" ht="14.5" customHeight="1">
      <c r="A16" s="69" t="s">
        <v>16</v>
      </c>
      <c r="B16" s="85">
        <f t="shared" si="0"/>
        <v>1507</v>
      </c>
      <c r="C16" s="85">
        <v>100</v>
      </c>
      <c r="D16" s="85">
        <v>217</v>
      </c>
      <c r="E16" s="85">
        <v>651</v>
      </c>
      <c r="F16" s="85">
        <v>539</v>
      </c>
      <c r="G16" s="85">
        <f t="shared" si="1"/>
        <v>700</v>
      </c>
      <c r="H16" s="85">
        <v>97</v>
      </c>
      <c r="I16" s="85">
        <v>180</v>
      </c>
      <c r="J16" s="85">
        <v>87</v>
      </c>
      <c r="K16" s="85">
        <v>336</v>
      </c>
    </row>
    <row r="17" spans="1:11" s="64" customFormat="1" ht="14.5" customHeight="1">
      <c r="A17" s="68" t="s">
        <v>17</v>
      </c>
      <c r="B17" s="84">
        <f t="shared" si="0"/>
        <v>2173</v>
      </c>
      <c r="C17" s="84">
        <v>263</v>
      </c>
      <c r="D17" s="84">
        <v>361</v>
      </c>
      <c r="E17" s="84">
        <v>680</v>
      </c>
      <c r="F17" s="84">
        <v>869</v>
      </c>
      <c r="G17" s="84">
        <f t="shared" si="1"/>
        <v>1469</v>
      </c>
      <c r="H17" s="84">
        <v>218</v>
      </c>
      <c r="I17" s="84">
        <v>258</v>
      </c>
      <c r="J17" s="84">
        <v>197</v>
      </c>
      <c r="K17" s="84">
        <v>796</v>
      </c>
    </row>
    <row r="18" spans="1:11" s="64" customFormat="1" ht="14.5" customHeight="1">
      <c r="A18" s="69" t="s">
        <v>18</v>
      </c>
      <c r="B18" s="85">
        <f t="shared" si="0"/>
        <v>5273</v>
      </c>
      <c r="C18" s="85">
        <v>541</v>
      </c>
      <c r="D18" s="85">
        <v>678</v>
      </c>
      <c r="E18" s="85">
        <v>2376</v>
      </c>
      <c r="F18" s="85">
        <v>1678</v>
      </c>
      <c r="G18" s="85">
        <f t="shared" si="1"/>
        <v>2989</v>
      </c>
      <c r="H18" s="85">
        <v>506</v>
      </c>
      <c r="I18" s="85">
        <v>535</v>
      </c>
      <c r="J18" s="85">
        <v>652</v>
      </c>
      <c r="K18" s="85">
        <v>1296</v>
      </c>
    </row>
    <row r="19" spans="1:11" s="64" customFormat="1" ht="14.5" customHeight="1">
      <c r="A19" s="68" t="s">
        <v>19</v>
      </c>
      <c r="B19" s="84">
        <f t="shared" si="0"/>
        <v>7706</v>
      </c>
      <c r="C19" s="84">
        <v>613</v>
      </c>
      <c r="D19" s="84">
        <v>1667</v>
      </c>
      <c r="E19" s="84">
        <v>3643</v>
      </c>
      <c r="F19" s="84">
        <v>1783</v>
      </c>
      <c r="G19" s="84">
        <f>SUM(H19:K19)</f>
        <v>3493</v>
      </c>
      <c r="H19" s="84">
        <v>478</v>
      </c>
      <c r="I19" s="84">
        <v>1346</v>
      </c>
      <c r="J19" s="84">
        <v>511</v>
      </c>
      <c r="K19" s="84">
        <v>1158</v>
      </c>
    </row>
    <row r="20" spans="1:11" s="64" customFormat="1" ht="14.5" customHeight="1">
      <c r="A20" s="69" t="s">
        <v>20</v>
      </c>
      <c r="B20" s="85">
        <f t="shared" si="0"/>
        <v>724</v>
      </c>
      <c r="C20" s="85">
        <v>40</v>
      </c>
      <c r="D20" s="85">
        <v>126</v>
      </c>
      <c r="E20" s="85">
        <v>247</v>
      </c>
      <c r="F20" s="85">
        <v>311</v>
      </c>
      <c r="G20" s="85">
        <f t="shared" si="1"/>
        <v>389</v>
      </c>
      <c r="H20" s="85">
        <v>36</v>
      </c>
      <c r="I20" s="85">
        <v>109</v>
      </c>
      <c r="J20" s="85">
        <v>41</v>
      </c>
      <c r="K20" s="85">
        <v>203</v>
      </c>
    </row>
    <row r="21" spans="1:11" s="64" customFormat="1" ht="14.5" customHeight="1">
      <c r="A21" s="43" t="s">
        <v>31</v>
      </c>
      <c r="B21" s="84">
        <f t="shared" si="0"/>
        <v>908</v>
      </c>
      <c r="C21" s="84">
        <f>SUM(C22:C27)</f>
        <v>273</v>
      </c>
      <c r="D21" s="84">
        <f>SUM(D22:D27)</f>
        <v>221</v>
      </c>
      <c r="E21" s="84">
        <f>SUM(E22:E27)</f>
        <v>180</v>
      </c>
      <c r="F21" s="84">
        <f>SUM(F22:F27)</f>
        <v>234</v>
      </c>
      <c r="G21" s="84">
        <f t="shared" si="1"/>
        <v>543</v>
      </c>
      <c r="H21" s="84">
        <f>SUM(H22:H27)</f>
        <v>169</v>
      </c>
      <c r="I21" s="84">
        <f>SUM(I22:I27)</f>
        <v>130</v>
      </c>
      <c r="J21" s="84">
        <f>SUM(J22:J27)</f>
        <v>57</v>
      </c>
      <c r="K21" s="84">
        <f>SUM(K22:K27)</f>
        <v>187</v>
      </c>
    </row>
    <row r="22" spans="1:11" s="64" customFormat="1" ht="14.5" customHeight="1">
      <c r="A22" s="69" t="s">
        <v>21</v>
      </c>
      <c r="B22" s="85">
        <f t="shared" si="0"/>
        <v>208</v>
      </c>
      <c r="C22" s="85">
        <v>43</v>
      </c>
      <c r="D22" s="85">
        <v>66</v>
      </c>
      <c r="E22" s="85">
        <v>52</v>
      </c>
      <c r="F22" s="85">
        <v>47</v>
      </c>
      <c r="G22" s="85">
        <f t="shared" si="1"/>
        <v>132</v>
      </c>
      <c r="H22" s="85">
        <v>22</v>
      </c>
      <c r="I22" s="85">
        <v>35</v>
      </c>
      <c r="J22" s="85">
        <v>28</v>
      </c>
      <c r="K22" s="85">
        <v>47</v>
      </c>
    </row>
    <row r="23" spans="1:11" s="64" customFormat="1" ht="14.5" customHeight="1">
      <c r="A23" s="68" t="s">
        <v>22</v>
      </c>
      <c r="B23" s="84">
        <f t="shared" si="0"/>
        <v>65</v>
      </c>
      <c r="C23" s="84">
        <v>18</v>
      </c>
      <c r="D23" s="84">
        <v>23</v>
      </c>
      <c r="E23" s="84">
        <v>15</v>
      </c>
      <c r="F23" s="84">
        <v>9</v>
      </c>
      <c r="G23" s="84">
        <f t="shared" si="1"/>
        <v>35</v>
      </c>
      <c r="H23" s="84">
        <v>9</v>
      </c>
      <c r="I23" s="84">
        <v>16</v>
      </c>
      <c r="J23" s="84">
        <v>3</v>
      </c>
      <c r="K23" s="84">
        <v>7</v>
      </c>
    </row>
    <row r="24" spans="1:11" s="64" customFormat="1" ht="14.5" customHeight="1">
      <c r="A24" s="69" t="s">
        <v>32</v>
      </c>
      <c r="B24" s="85">
        <f t="shared" si="0"/>
        <v>64</v>
      </c>
      <c r="C24" s="85">
        <v>22</v>
      </c>
      <c r="D24" s="85">
        <v>9</v>
      </c>
      <c r="E24" s="85">
        <v>13</v>
      </c>
      <c r="F24" s="85">
        <v>20</v>
      </c>
      <c r="G24" s="85">
        <f t="shared" si="1"/>
        <v>40</v>
      </c>
      <c r="H24" s="85">
        <v>16</v>
      </c>
      <c r="I24" s="85">
        <v>6</v>
      </c>
      <c r="J24" s="85">
        <v>6</v>
      </c>
      <c r="K24" s="85">
        <v>12</v>
      </c>
    </row>
    <row r="25" spans="1:11" s="64" customFormat="1" ht="14.5" customHeight="1">
      <c r="A25" s="68" t="s">
        <v>23</v>
      </c>
      <c r="B25" s="88">
        <f t="shared" si="0"/>
        <v>169</v>
      </c>
      <c r="C25" s="88">
        <v>38</v>
      </c>
      <c r="D25" s="88">
        <v>25</v>
      </c>
      <c r="E25" s="88">
        <v>36</v>
      </c>
      <c r="F25" s="88">
        <v>70</v>
      </c>
      <c r="G25" s="88">
        <f t="shared" si="1"/>
        <v>90</v>
      </c>
      <c r="H25" s="88">
        <v>27</v>
      </c>
      <c r="I25" s="88">
        <v>15</v>
      </c>
      <c r="J25" s="88">
        <v>5</v>
      </c>
      <c r="K25" s="88">
        <v>43</v>
      </c>
    </row>
    <row r="26" spans="1:11" s="64" customFormat="1" ht="14.5" customHeight="1">
      <c r="A26" s="69" t="s">
        <v>24</v>
      </c>
      <c r="B26" s="85">
        <f t="shared" si="0"/>
        <v>105</v>
      </c>
      <c r="C26" s="85">
        <v>28</v>
      </c>
      <c r="D26" s="85">
        <v>26</v>
      </c>
      <c r="E26" s="85">
        <v>16</v>
      </c>
      <c r="F26" s="85">
        <v>35</v>
      </c>
      <c r="G26" s="85">
        <f t="shared" si="1"/>
        <v>71</v>
      </c>
      <c r="H26" s="85">
        <v>20</v>
      </c>
      <c r="I26" s="85">
        <v>15</v>
      </c>
      <c r="J26" s="85">
        <v>5</v>
      </c>
      <c r="K26" s="85">
        <v>31</v>
      </c>
    </row>
    <row r="27" spans="1:11" s="64" customFormat="1" ht="14.5" customHeight="1">
      <c r="A27" s="316" t="s">
        <v>25</v>
      </c>
      <c r="B27" s="317">
        <f t="shared" si="0"/>
        <v>297</v>
      </c>
      <c r="C27" s="317">
        <v>124</v>
      </c>
      <c r="D27" s="317">
        <v>72</v>
      </c>
      <c r="E27" s="317">
        <v>48</v>
      </c>
      <c r="F27" s="317">
        <v>53</v>
      </c>
      <c r="G27" s="317">
        <f t="shared" si="1"/>
        <v>175</v>
      </c>
      <c r="H27" s="317">
        <v>75</v>
      </c>
      <c r="I27" s="317">
        <v>43</v>
      </c>
      <c r="J27" s="317">
        <v>10</v>
      </c>
      <c r="K27" s="317">
        <v>47</v>
      </c>
    </row>
    <row r="28" spans="1:11" s="64" customFormat="1" ht="14.5" customHeight="1">
      <c r="A28" s="295"/>
      <c r="B28" s="413" t="s">
        <v>94</v>
      </c>
      <c r="C28" s="413"/>
      <c r="D28" s="413"/>
      <c r="E28" s="413"/>
      <c r="F28" s="413"/>
      <c r="G28" s="413" t="s">
        <v>94</v>
      </c>
      <c r="H28" s="413"/>
      <c r="I28" s="413"/>
      <c r="J28" s="413"/>
      <c r="K28" s="413"/>
    </row>
    <row r="29" spans="1:11" s="64" customFormat="1" ht="14.5" customHeight="1">
      <c r="A29" s="280" t="s">
        <v>10</v>
      </c>
      <c r="B29" s="318">
        <f>B9*100/$B9</f>
        <v>100</v>
      </c>
      <c r="C29" s="319">
        <f t="shared" ref="C29:F30" si="2">C9*100/$B9</f>
        <v>8.1659638338932172</v>
      </c>
      <c r="D29" s="319">
        <f t="shared" si="2"/>
        <v>16.964477163891072</v>
      </c>
      <c r="E29" s="319">
        <f t="shared" si="2"/>
        <v>44.439282395825892</v>
      </c>
      <c r="F29" s="319">
        <f t="shared" si="2"/>
        <v>30.430276606389821</v>
      </c>
      <c r="G29" s="318">
        <f>G9*100/$G9</f>
        <v>100</v>
      </c>
      <c r="H29" s="319">
        <f>H9*100/$G9</f>
        <v>12.630367059460923</v>
      </c>
      <c r="I29" s="319">
        <f>I9*100/$G9</f>
        <v>23.852092645266151</v>
      </c>
      <c r="J29" s="319">
        <f>J9*100/$G9</f>
        <v>16.720845184884194</v>
      </c>
      <c r="K29" s="319">
        <f>K9*100/$G9</f>
        <v>46.796695110388733</v>
      </c>
    </row>
    <row r="30" spans="1:11" s="64" customFormat="1" ht="14.5" customHeight="1">
      <c r="A30" s="44" t="s">
        <v>30</v>
      </c>
      <c r="B30" s="87">
        <f>B10*100/$B10</f>
        <v>100</v>
      </c>
      <c r="C30" s="222">
        <f t="shared" si="2"/>
        <v>7.4314840806677998</v>
      </c>
      <c r="D30" s="222">
        <f t="shared" si="2"/>
        <v>16.717145600945557</v>
      </c>
      <c r="E30" s="222">
        <f t="shared" si="2"/>
        <v>45.264829725936323</v>
      </c>
      <c r="F30" s="222">
        <f t="shared" si="2"/>
        <v>30.586540592450323</v>
      </c>
      <c r="G30" s="87">
        <f t="shared" ref="G30:K45" si="3">G10*100/$G10</f>
        <v>100</v>
      </c>
      <c r="H30" s="222">
        <f t="shared" si="3"/>
        <v>11.924347887224917</v>
      </c>
      <c r="I30" s="222">
        <f t="shared" si="3"/>
        <v>23.848695774449833</v>
      </c>
      <c r="J30" s="222">
        <f t="shared" si="3"/>
        <v>16.958447584897701</v>
      </c>
      <c r="K30" s="222">
        <f t="shared" si="3"/>
        <v>47.268508753427547</v>
      </c>
    </row>
    <row r="31" spans="1:11" s="64" customFormat="1" ht="14.5" customHeight="1">
      <c r="A31" s="68" t="s">
        <v>11</v>
      </c>
      <c r="B31" s="86">
        <f t="shared" ref="B31:F46" si="4">B11*100/$B11</f>
        <v>100</v>
      </c>
      <c r="C31" s="221">
        <f t="shared" si="4"/>
        <v>7.1428571428571432</v>
      </c>
      <c r="D31" s="221">
        <f t="shared" si="4"/>
        <v>31.632653061224488</v>
      </c>
      <c r="E31" s="221">
        <f t="shared" si="4"/>
        <v>36.734693877551024</v>
      </c>
      <c r="F31" s="221">
        <f t="shared" si="4"/>
        <v>24.489795918367346</v>
      </c>
      <c r="G31" s="86">
        <f t="shared" si="3"/>
        <v>100</v>
      </c>
      <c r="H31" s="221">
        <f t="shared" si="3"/>
        <v>12.962962962962964</v>
      </c>
      <c r="I31" s="221">
        <f t="shared" si="3"/>
        <v>53.703703703703702</v>
      </c>
      <c r="J31" s="221">
        <f t="shared" si="3"/>
        <v>3.7037037037037037</v>
      </c>
      <c r="K31" s="221">
        <f t="shared" si="3"/>
        <v>29.62962962962963</v>
      </c>
    </row>
    <row r="32" spans="1:11" s="64" customFormat="1" ht="14.5" customHeight="1">
      <c r="A32" s="69" t="s">
        <v>12</v>
      </c>
      <c r="B32" s="87">
        <f t="shared" si="4"/>
        <v>100</v>
      </c>
      <c r="C32" s="222">
        <f t="shared" si="4"/>
        <v>34.285714285714285</v>
      </c>
      <c r="D32" s="222">
        <f t="shared" si="4"/>
        <v>27.61904761904762</v>
      </c>
      <c r="E32" s="222">
        <f t="shared" si="4"/>
        <v>25.714285714285715</v>
      </c>
      <c r="F32" s="222">
        <f t="shared" si="4"/>
        <v>12.380952380952381</v>
      </c>
      <c r="G32" s="87">
        <f t="shared" si="3"/>
        <v>100</v>
      </c>
      <c r="H32" s="222">
        <f t="shared" si="3"/>
        <v>27.586206896551722</v>
      </c>
      <c r="I32" s="222">
        <f t="shared" si="3"/>
        <v>24.137931034482758</v>
      </c>
      <c r="J32" s="222">
        <f t="shared" si="3"/>
        <v>27.586206896551722</v>
      </c>
      <c r="K32" s="222">
        <f t="shared" si="3"/>
        <v>20.689655172413794</v>
      </c>
    </row>
    <row r="33" spans="1:11" s="64" customFormat="1" ht="14.5" customHeight="1">
      <c r="A33" s="68" t="s">
        <v>13</v>
      </c>
      <c r="B33" s="86">
        <f t="shared" si="4"/>
        <v>100</v>
      </c>
      <c r="C33" s="221">
        <f t="shared" si="4"/>
        <v>4.8923679060665366</v>
      </c>
      <c r="D33" s="221">
        <f t="shared" si="4"/>
        <v>25.978473581213308</v>
      </c>
      <c r="E33" s="221">
        <f t="shared" si="4"/>
        <v>55.675146771037184</v>
      </c>
      <c r="F33" s="221">
        <f t="shared" si="4"/>
        <v>13.454011741682974</v>
      </c>
      <c r="G33" s="86">
        <f t="shared" si="3"/>
        <v>100</v>
      </c>
      <c r="H33" s="221">
        <f t="shared" si="3"/>
        <v>8.5526315789473681</v>
      </c>
      <c r="I33" s="221">
        <f t="shared" si="3"/>
        <v>48.289473684210527</v>
      </c>
      <c r="J33" s="221">
        <f t="shared" si="3"/>
        <v>16.710526315789473</v>
      </c>
      <c r="K33" s="221">
        <f t="shared" si="3"/>
        <v>26.44736842105263</v>
      </c>
    </row>
    <row r="34" spans="1:11" s="64" customFormat="1" ht="14.5" customHeight="1">
      <c r="A34" s="69" t="s">
        <v>14</v>
      </c>
      <c r="B34" s="87">
        <f t="shared" si="4"/>
        <v>100</v>
      </c>
      <c r="C34" s="222">
        <f t="shared" si="4"/>
        <v>12.121212121212121</v>
      </c>
      <c r="D34" s="222">
        <f t="shared" si="4"/>
        <v>19.696969696969695</v>
      </c>
      <c r="E34" s="222">
        <f t="shared" si="4"/>
        <v>65.151515151515156</v>
      </c>
      <c r="F34" s="222">
        <f t="shared" si="4"/>
        <v>3.0303030303030303</v>
      </c>
      <c r="G34" s="87">
        <f t="shared" si="3"/>
        <v>100</v>
      </c>
      <c r="H34" s="222">
        <f t="shared" si="3"/>
        <v>33.333333333333336</v>
      </c>
      <c r="I34" s="222">
        <f t="shared" si="3"/>
        <v>54.166666666666664</v>
      </c>
      <c r="J34" s="222">
        <f t="shared" si="3"/>
        <v>12.5</v>
      </c>
      <c r="K34" s="222">
        <f t="shared" si="3"/>
        <v>0</v>
      </c>
    </row>
    <row r="35" spans="1:11" s="64" customFormat="1" ht="14.5" customHeight="1">
      <c r="A35" s="68" t="s">
        <v>15</v>
      </c>
      <c r="B35" s="86">
        <f t="shared" si="4"/>
        <v>100</v>
      </c>
      <c r="C35" s="221">
        <f t="shared" si="4"/>
        <v>4.1203578205475742</v>
      </c>
      <c r="D35" s="221">
        <f t="shared" si="4"/>
        <v>11.832474925454052</v>
      </c>
      <c r="E35" s="221">
        <f t="shared" si="4"/>
        <v>46.272702629438875</v>
      </c>
      <c r="F35" s="221">
        <f t="shared" si="4"/>
        <v>37.774464624559499</v>
      </c>
      <c r="G35" s="86">
        <f t="shared" si="3"/>
        <v>100</v>
      </c>
      <c r="H35" s="221">
        <f t="shared" si="3"/>
        <v>6.1814788896664332</v>
      </c>
      <c r="I35" s="221">
        <f t="shared" si="3"/>
        <v>12.619547469092605</v>
      </c>
      <c r="J35" s="221">
        <f t="shared" si="3"/>
        <v>18.101236295777934</v>
      </c>
      <c r="K35" s="221">
        <f t="shared" si="3"/>
        <v>63.097737345463031</v>
      </c>
    </row>
    <row r="36" spans="1:11" s="64" customFormat="1" ht="14.5" customHeight="1">
      <c r="A36" s="69" t="s">
        <v>16</v>
      </c>
      <c r="B36" s="87">
        <f t="shared" si="4"/>
        <v>100</v>
      </c>
      <c r="C36" s="222">
        <f t="shared" si="4"/>
        <v>6.6357000663570007</v>
      </c>
      <c r="D36" s="222">
        <f t="shared" si="4"/>
        <v>14.399469143994692</v>
      </c>
      <c r="E36" s="222">
        <f t="shared" si="4"/>
        <v>43.198407431984073</v>
      </c>
      <c r="F36" s="222">
        <f t="shared" si="4"/>
        <v>35.76642335766423</v>
      </c>
      <c r="G36" s="87">
        <f t="shared" si="3"/>
        <v>100</v>
      </c>
      <c r="H36" s="222">
        <f t="shared" si="3"/>
        <v>13.857142857142858</v>
      </c>
      <c r="I36" s="222">
        <f t="shared" si="3"/>
        <v>25.714285714285715</v>
      </c>
      <c r="J36" s="222">
        <f t="shared" si="3"/>
        <v>12.428571428571429</v>
      </c>
      <c r="K36" s="222">
        <f t="shared" si="3"/>
        <v>48</v>
      </c>
    </row>
    <row r="37" spans="1:11" s="64" customFormat="1" ht="14.5" customHeight="1">
      <c r="A37" s="68" t="s">
        <v>17</v>
      </c>
      <c r="B37" s="86">
        <f t="shared" si="4"/>
        <v>100</v>
      </c>
      <c r="C37" s="221">
        <f t="shared" si="4"/>
        <v>12.103083294983893</v>
      </c>
      <c r="D37" s="221">
        <f>D17*100/$B17</f>
        <v>16.612977450529222</v>
      </c>
      <c r="E37" s="221">
        <f t="shared" si="4"/>
        <v>31.293143120110447</v>
      </c>
      <c r="F37" s="221">
        <f t="shared" si="4"/>
        <v>39.990796134376438</v>
      </c>
      <c r="G37" s="86">
        <f t="shared" si="3"/>
        <v>100</v>
      </c>
      <c r="H37" s="221">
        <f t="shared" si="3"/>
        <v>14.84002722940776</v>
      </c>
      <c r="I37" s="221">
        <f t="shared" si="3"/>
        <v>17.562968005445882</v>
      </c>
      <c r="J37" s="221">
        <f t="shared" si="3"/>
        <v>13.410483321987746</v>
      </c>
      <c r="K37" s="221">
        <f t="shared" si="3"/>
        <v>54.186521443158611</v>
      </c>
    </row>
    <row r="38" spans="1:11" s="64" customFormat="1" ht="14.5" customHeight="1">
      <c r="A38" s="69" t="s">
        <v>18</v>
      </c>
      <c r="B38" s="87">
        <f t="shared" si="4"/>
        <v>100</v>
      </c>
      <c r="C38" s="222">
        <f t="shared" si="4"/>
        <v>10.259814147544093</v>
      </c>
      <c r="D38" s="222">
        <f t="shared" si="4"/>
        <v>12.857955622985019</v>
      </c>
      <c r="E38" s="222">
        <f t="shared" si="4"/>
        <v>45.059738289398823</v>
      </c>
      <c r="F38" s="222">
        <f t="shared" si="4"/>
        <v>31.822491940072066</v>
      </c>
      <c r="G38" s="87">
        <f t="shared" si="3"/>
        <v>100</v>
      </c>
      <c r="H38" s="222">
        <f t="shared" si="3"/>
        <v>16.928738708598193</v>
      </c>
      <c r="I38" s="222">
        <f t="shared" si="3"/>
        <v>17.898962863834058</v>
      </c>
      <c r="J38" s="222">
        <f t="shared" si="3"/>
        <v>21.813315490130478</v>
      </c>
      <c r="K38" s="222">
        <f t="shared" si="3"/>
        <v>43.358982937437268</v>
      </c>
    </row>
    <row r="39" spans="1:11" s="64" customFormat="1" ht="14.5" customHeight="1">
      <c r="A39" s="68" t="s">
        <v>19</v>
      </c>
      <c r="B39" s="86">
        <f t="shared" si="4"/>
        <v>100</v>
      </c>
      <c r="C39" s="221">
        <f t="shared" si="4"/>
        <v>7.9548403841162729</v>
      </c>
      <c r="D39" s="221">
        <f t="shared" si="4"/>
        <v>21.632494160394497</v>
      </c>
      <c r="E39" s="221">
        <f t="shared" si="4"/>
        <v>47.274850765637169</v>
      </c>
      <c r="F39" s="221">
        <f t="shared" si="4"/>
        <v>23.137814689852064</v>
      </c>
      <c r="G39" s="86">
        <f t="shared" si="3"/>
        <v>100</v>
      </c>
      <c r="H39" s="221">
        <f t="shared" si="3"/>
        <v>13.684511880904667</v>
      </c>
      <c r="I39" s="221">
        <f t="shared" si="3"/>
        <v>38.534211279702262</v>
      </c>
      <c r="J39" s="221">
        <f t="shared" si="3"/>
        <v>14.629258517034069</v>
      </c>
      <c r="K39" s="221">
        <f t="shared" si="3"/>
        <v>33.152018322359005</v>
      </c>
    </row>
    <row r="40" spans="1:11" s="64" customFormat="1" ht="14.5" customHeight="1">
      <c r="A40" s="69" t="s">
        <v>20</v>
      </c>
      <c r="B40" s="87">
        <f t="shared" si="4"/>
        <v>100</v>
      </c>
      <c r="C40" s="222">
        <f t="shared" si="4"/>
        <v>5.5248618784530388</v>
      </c>
      <c r="D40" s="222">
        <f t="shared" si="4"/>
        <v>17.403314917127073</v>
      </c>
      <c r="E40" s="222">
        <f t="shared" si="4"/>
        <v>34.116022099447513</v>
      </c>
      <c r="F40" s="222">
        <f t="shared" si="4"/>
        <v>42.955801104972373</v>
      </c>
      <c r="G40" s="87">
        <f t="shared" si="3"/>
        <v>100</v>
      </c>
      <c r="H40" s="222">
        <f t="shared" si="3"/>
        <v>9.2544987146529571</v>
      </c>
      <c r="I40" s="222">
        <f t="shared" si="3"/>
        <v>28.020565552699228</v>
      </c>
      <c r="J40" s="222">
        <f t="shared" si="3"/>
        <v>10.539845758354756</v>
      </c>
      <c r="K40" s="222">
        <f t="shared" si="3"/>
        <v>52.185089974293057</v>
      </c>
    </row>
    <row r="41" spans="1:11" s="64" customFormat="1" ht="14.5" customHeight="1">
      <c r="A41" s="43" t="s">
        <v>31</v>
      </c>
      <c r="B41" s="86">
        <f t="shared" si="4"/>
        <v>100</v>
      </c>
      <c r="C41" s="221">
        <f t="shared" si="4"/>
        <v>30.066079295154186</v>
      </c>
      <c r="D41" s="221">
        <f t="shared" si="4"/>
        <v>24.33920704845815</v>
      </c>
      <c r="E41" s="221">
        <f t="shared" si="4"/>
        <v>19.823788546255507</v>
      </c>
      <c r="F41" s="221">
        <f t="shared" si="4"/>
        <v>25.770925110132158</v>
      </c>
      <c r="G41" s="86">
        <f t="shared" si="3"/>
        <v>100</v>
      </c>
      <c r="H41" s="221">
        <f t="shared" si="3"/>
        <v>31.123388581952117</v>
      </c>
      <c r="I41" s="221">
        <f t="shared" si="3"/>
        <v>23.941068139963168</v>
      </c>
      <c r="J41" s="221">
        <f t="shared" si="3"/>
        <v>10.497237569060774</v>
      </c>
      <c r="K41" s="221">
        <f t="shared" si="3"/>
        <v>34.438305709023943</v>
      </c>
    </row>
    <row r="42" spans="1:11" s="64" customFormat="1" ht="14.5" customHeight="1">
      <c r="A42" s="69" t="s">
        <v>21</v>
      </c>
      <c r="B42" s="87">
        <f t="shared" si="4"/>
        <v>100</v>
      </c>
      <c r="C42" s="222">
        <f t="shared" si="4"/>
        <v>20.673076923076923</v>
      </c>
      <c r="D42" s="222">
        <f t="shared" si="4"/>
        <v>31.73076923076923</v>
      </c>
      <c r="E42" s="222">
        <f t="shared" si="4"/>
        <v>25</v>
      </c>
      <c r="F42" s="222">
        <f t="shared" si="4"/>
        <v>22.596153846153847</v>
      </c>
      <c r="G42" s="87">
        <f t="shared" si="3"/>
        <v>100</v>
      </c>
      <c r="H42" s="222">
        <f t="shared" si="3"/>
        <v>16.666666666666668</v>
      </c>
      <c r="I42" s="222">
        <f t="shared" si="3"/>
        <v>26.515151515151516</v>
      </c>
      <c r="J42" s="222">
        <f t="shared" si="3"/>
        <v>21.212121212121211</v>
      </c>
      <c r="K42" s="222">
        <f t="shared" si="3"/>
        <v>35.606060606060609</v>
      </c>
    </row>
    <row r="43" spans="1:11" s="64" customFormat="1" ht="14.5" customHeight="1">
      <c r="A43" s="68" t="s">
        <v>22</v>
      </c>
      <c r="B43" s="86">
        <f t="shared" si="4"/>
        <v>100</v>
      </c>
      <c r="C43" s="221">
        <f t="shared" si="4"/>
        <v>27.692307692307693</v>
      </c>
      <c r="D43" s="221">
        <f t="shared" si="4"/>
        <v>35.384615384615387</v>
      </c>
      <c r="E43" s="221">
        <f t="shared" si="4"/>
        <v>23.076923076923077</v>
      </c>
      <c r="F43" s="221">
        <f t="shared" si="4"/>
        <v>13.846153846153847</v>
      </c>
      <c r="G43" s="86">
        <f t="shared" si="3"/>
        <v>100</v>
      </c>
      <c r="H43" s="221">
        <f t="shared" si="3"/>
        <v>25.714285714285715</v>
      </c>
      <c r="I43" s="221">
        <f t="shared" si="3"/>
        <v>45.714285714285715</v>
      </c>
      <c r="J43" s="221">
        <f t="shared" si="3"/>
        <v>8.5714285714285712</v>
      </c>
      <c r="K43" s="221">
        <f t="shared" si="3"/>
        <v>20</v>
      </c>
    </row>
    <row r="44" spans="1:11" s="64" customFormat="1" ht="14.5" customHeight="1">
      <c r="A44" s="69" t="s">
        <v>32</v>
      </c>
      <c r="B44" s="87">
        <f t="shared" si="4"/>
        <v>100</v>
      </c>
      <c r="C44" s="222">
        <f t="shared" si="4"/>
        <v>34.375</v>
      </c>
      <c r="D44" s="222">
        <f t="shared" si="4"/>
        <v>14.0625</v>
      </c>
      <c r="E44" s="222">
        <f t="shared" si="4"/>
        <v>20.3125</v>
      </c>
      <c r="F44" s="222">
        <f t="shared" si="4"/>
        <v>31.25</v>
      </c>
      <c r="G44" s="87">
        <f t="shared" si="3"/>
        <v>100</v>
      </c>
      <c r="H44" s="222">
        <f t="shared" si="3"/>
        <v>40</v>
      </c>
      <c r="I44" s="222">
        <f t="shared" si="3"/>
        <v>15</v>
      </c>
      <c r="J44" s="222">
        <f t="shared" si="3"/>
        <v>15</v>
      </c>
      <c r="K44" s="222">
        <f t="shared" si="3"/>
        <v>30</v>
      </c>
    </row>
    <row r="45" spans="1:11" ht="14.5" customHeight="1">
      <c r="A45" s="68" t="s">
        <v>23</v>
      </c>
      <c r="B45" s="86">
        <f t="shared" si="4"/>
        <v>100</v>
      </c>
      <c r="C45" s="221">
        <f t="shared" si="4"/>
        <v>22.485207100591715</v>
      </c>
      <c r="D45" s="221">
        <f t="shared" si="4"/>
        <v>14.792899408284024</v>
      </c>
      <c r="E45" s="221">
        <f t="shared" si="4"/>
        <v>21.301775147928993</v>
      </c>
      <c r="F45" s="221">
        <f t="shared" si="4"/>
        <v>41.420118343195263</v>
      </c>
      <c r="G45" s="86">
        <f t="shared" si="3"/>
        <v>100</v>
      </c>
      <c r="H45" s="221">
        <f t="shared" si="3"/>
        <v>30</v>
      </c>
      <c r="I45" s="221">
        <f t="shared" si="3"/>
        <v>16.666666666666668</v>
      </c>
      <c r="J45" s="221">
        <f t="shared" si="3"/>
        <v>5.5555555555555554</v>
      </c>
      <c r="K45" s="221">
        <f t="shared" si="3"/>
        <v>47.777777777777779</v>
      </c>
    </row>
    <row r="46" spans="1:11">
      <c r="A46" s="69" t="s">
        <v>24</v>
      </c>
      <c r="B46" s="87">
        <f t="shared" si="4"/>
        <v>100</v>
      </c>
      <c r="C46" s="222">
        <f t="shared" si="4"/>
        <v>26.666666666666668</v>
      </c>
      <c r="D46" s="222">
        <f t="shared" si="4"/>
        <v>24.761904761904763</v>
      </c>
      <c r="E46" s="222">
        <f t="shared" si="4"/>
        <v>15.238095238095237</v>
      </c>
      <c r="F46" s="222">
        <f t="shared" si="4"/>
        <v>33.333333333333336</v>
      </c>
      <c r="G46" s="87">
        <f t="shared" ref="G46:K47" si="5">G26*100/$G26</f>
        <v>100</v>
      </c>
      <c r="H46" s="222">
        <f t="shared" si="5"/>
        <v>28.169014084507044</v>
      </c>
      <c r="I46" s="222">
        <f t="shared" si="5"/>
        <v>21.12676056338028</v>
      </c>
      <c r="J46" s="222">
        <f t="shared" si="5"/>
        <v>7.042253521126761</v>
      </c>
      <c r="K46" s="222">
        <f t="shared" si="5"/>
        <v>43.661971830985912</v>
      </c>
    </row>
    <row r="47" spans="1:11">
      <c r="A47" s="68" t="s">
        <v>25</v>
      </c>
      <c r="B47" s="86">
        <f>B27*100/$B27</f>
        <v>100</v>
      </c>
      <c r="C47" s="221">
        <f>C27*100/$B27</f>
        <v>41.750841750841751</v>
      </c>
      <c r="D47" s="221">
        <f>D27*100/$B27</f>
        <v>24.242424242424242</v>
      </c>
      <c r="E47" s="221">
        <f>E27*100/$B27</f>
        <v>16.161616161616163</v>
      </c>
      <c r="F47" s="221">
        <f>F27*100/$B27</f>
        <v>17.845117845117844</v>
      </c>
      <c r="G47" s="86">
        <f t="shared" si="5"/>
        <v>100</v>
      </c>
      <c r="H47" s="221">
        <f t="shared" si="5"/>
        <v>42.857142857142854</v>
      </c>
      <c r="I47" s="221">
        <f t="shared" si="5"/>
        <v>24.571428571428573</v>
      </c>
      <c r="J47" s="221">
        <f t="shared" si="5"/>
        <v>5.7142857142857144</v>
      </c>
      <c r="K47" s="221">
        <f t="shared" si="5"/>
        <v>26.857142857142858</v>
      </c>
    </row>
    <row r="48" spans="1:11" ht="19" customHeight="1">
      <c r="A48" s="340" t="s">
        <v>318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pans="1:1" ht="14.5" customHeight="1">
      <c r="A49" s="210" t="s">
        <v>251</v>
      </c>
    </row>
  </sheetData>
  <mergeCells count="12">
    <mergeCell ref="A48:K48"/>
    <mergeCell ref="A5:A7"/>
    <mergeCell ref="B5:F5"/>
    <mergeCell ref="B8:F8"/>
    <mergeCell ref="G8:K8"/>
    <mergeCell ref="B28:F28"/>
    <mergeCell ref="G28:K28"/>
    <mergeCell ref="G5:K5"/>
    <mergeCell ref="B6:B7"/>
    <mergeCell ref="C6:F6"/>
    <mergeCell ref="G6:G7"/>
    <mergeCell ref="H6:K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28" sqref="B28:F28"/>
    </sheetView>
  </sheetViews>
  <sheetFormatPr baseColWidth="10" defaultColWidth="10.81640625" defaultRowHeight="14"/>
  <cols>
    <col min="1" max="1" width="24.54296875" style="1" customWidth="1"/>
    <col min="2" max="11" width="14.54296875" style="1" customWidth="1"/>
    <col min="12" max="16384" width="10.81640625" style="1"/>
  </cols>
  <sheetData>
    <row r="1" spans="1:11" s="50" customFormat="1" ht="20.149999999999999" customHeight="1">
      <c r="A1" s="49" t="s">
        <v>0</v>
      </c>
    </row>
    <row r="2" spans="1:11" s="127" customFormat="1" ht="14.5" customHeight="1">
      <c r="A2" s="126"/>
    </row>
    <row r="3" spans="1:11" s="125" customFormat="1" ht="14.5" customHeight="1">
      <c r="A3" s="54" t="s">
        <v>321</v>
      </c>
    </row>
    <row r="4" spans="1:11" s="127" customFormat="1" ht="14.5" customHeight="1"/>
    <row r="5" spans="1:11" s="127" customFormat="1" ht="14.5" customHeight="1">
      <c r="A5" s="342" t="s">
        <v>29</v>
      </c>
      <c r="B5" s="380" t="s">
        <v>148</v>
      </c>
      <c r="C5" s="342"/>
      <c r="D5" s="342"/>
      <c r="E5" s="342"/>
      <c r="F5" s="342"/>
      <c r="G5" s="380" t="s">
        <v>165</v>
      </c>
      <c r="H5" s="342"/>
      <c r="I5" s="342"/>
      <c r="J5" s="342"/>
      <c r="K5" s="342"/>
    </row>
    <row r="6" spans="1:11" s="42" customFormat="1" ht="30" customHeight="1">
      <c r="A6" s="342"/>
      <c r="B6" s="380" t="s">
        <v>149</v>
      </c>
      <c r="C6" s="380" t="s">
        <v>151</v>
      </c>
      <c r="D6" s="380"/>
      <c r="E6" s="380"/>
      <c r="F6" s="380"/>
      <c r="G6" s="380" t="s">
        <v>149</v>
      </c>
      <c r="H6" s="380" t="s">
        <v>151</v>
      </c>
      <c r="I6" s="380"/>
      <c r="J6" s="380"/>
      <c r="K6" s="380"/>
    </row>
    <row r="7" spans="1:11" s="42" customFormat="1" ht="30" customHeight="1">
      <c r="A7" s="422"/>
      <c r="B7" s="381"/>
      <c r="C7" s="291" t="s">
        <v>150</v>
      </c>
      <c r="D7" s="291" t="s">
        <v>152</v>
      </c>
      <c r="E7" s="291" t="s">
        <v>153</v>
      </c>
      <c r="F7" s="291" t="s">
        <v>155</v>
      </c>
      <c r="G7" s="381"/>
      <c r="H7" s="291" t="s">
        <v>150</v>
      </c>
      <c r="I7" s="291" t="s">
        <v>152</v>
      </c>
      <c r="J7" s="291" t="s">
        <v>153</v>
      </c>
      <c r="K7" s="291" t="s">
        <v>155</v>
      </c>
    </row>
    <row r="8" spans="1:11" s="64" customFormat="1" ht="14.5" customHeight="1">
      <c r="A8" s="295"/>
      <c r="B8" s="460" t="s">
        <v>5</v>
      </c>
      <c r="C8" s="460"/>
      <c r="D8" s="460"/>
      <c r="E8" s="460"/>
      <c r="F8" s="460"/>
      <c r="G8" s="460" t="s">
        <v>5</v>
      </c>
      <c r="H8" s="460"/>
      <c r="I8" s="460"/>
      <c r="J8" s="460"/>
      <c r="K8" s="460"/>
    </row>
    <row r="9" spans="1:11" s="64" customFormat="1" ht="14.5" customHeight="1">
      <c r="A9" s="280" t="s">
        <v>10</v>
      </c>
      <c r="B9" s="279">
        <f t="shared" ref="B9:B27" si="0">SUM(C9:F9)</f>
        <v>8141</v>
      </c>
      <c r="C9" s="279">
        <f>SUM(C11:C20,C22:C27)</f>
        <v>1974</v>
      </c>
      <c r="D9" s="279">
        <f>SUM(D11:D20,D22:D27)</f>
        <v>2030</v>
      </c>
      <c r="E9" s="279">
        <f>SUM(E11:E20,E22:E27)</f>
        <v>2385</v>
      </c>
      <c r="F9" s="279">
        <f>SUM(F11:F20,F22:F27)</f>
        <v>1752</v>
      </c>
      <c r="G9" s="279">
        <f t="shared" ref="G9:G27" si="1">SUM(H9:K9)</f>
        <v>4651</v>
      </c>
      <c r="H9" s="279">
        <f>SUM(H11:H20,H22:H27)</f>
        <v>1227</v>
      </c>
      <c r="I9" s="279">
        <f>SUM(I11:I20,I22:I27)</f>
        <v>1380</v>
      </c>
      <c r="J9" s="279">
        <f>SUM(J11:J20,J22:J27)</f>
        <v>568</v>
      </c>
      <c r="K9" s="279">
        <f>SUM(K11:K20,K22:K27)</f>
        <v>1476</v>
      </c>
    </row>
    <row r="10" spans="1:11" s="64" customFormat="1" ht="14.5" customHeight="1">
      <c r="A10" s="44" t="s">
        <v>30</v>
      </c>
      <c r="B10" s="85">
        <f t="shared" si="0"/>
        <v>4854</v>
      </c>
      <c r="C10" s="85">
        <f>SUM(C11:C20)</f>
        <v>417</v>
      </c>
      <c r="D10" s="85">
        <f>SUM(D11:D20)</f>
        <v>1197</v>
      </c>
      <c r="E10" s="85">
        <f>SUM(E11:E20)</f>
        <v>1916</v>
      </c>
      <c r="F10" s="85">
        <f>SUM(F11:F20)</f>
        <v>1324</v>
      </c>
      <c r="G10" s="85">
        <f t="shared" si="1"/>
        <v>2881</v>
      </c>
      <c r="H10" s="85">
        <f>SUM(H11:H20)</f>
        <v>353</v>
      </c>
      <c r="I10" s="85">
        <f>SUM(I11:I20)</f>
        <v>959</v>
      </c>
      <c r="J10" s="85">
        <f>SUM(J11:J20)</f>
        <v>419</v>
      </c>
      <c r="K10" s="85">
        <f>SUM(K11:K20)</f>
        <v>1150</v>
      </c>
    </row>
    <row r="11" spans="1:11" s="64" customFormat="1" ht="14.5" customHeight="1">
      <c r="A11" s="68" t="s">
        <v>11</v>
      </c>
      <c r="B11" s="84">
        <f t="shared" si="0"/>
        <v>383</v>
      </c>
      <c r="C11" s="84">
        <v>35</v>
      </c>
      <c r="D11" s="84">
        <v>80</v>
      </c>
      <c r="E11" s="84">
        <v>182</v>
      </c>
      <c r="F11" s="84">
        <v>86</v>
      </c>
      <c r="G11" s="84">
        <f t="shared" si="1"/>
        <v>174</v>
      </c>
      <c r="H11" s="84">
        <v>27</v>
      </c>
      <c r="I11" s="84">
        <v>69</v>
      </c>
      <c r="J11" s="84">
        <v>25</v>
      </c>
      <c r="K11" s="84">
        <v>53</v>
      </c>
    </row>
    <row r="12" spans="1:11" s="64" customFormat="1" ht="14.5" customHeight="1">
      <c r="A12" s="69" t="s">
        <v>12</v>
      </c>
      <c r="B12" s="85">
        <f t="shared" si="0"/>
        <v>87</v>
      </c>
      <c r="C12" s="85">
        <v>10</v>
      </c>
      <c r="D12" s="85">
        <v>29</v>
      </c>
      <c r="E12" s="85">
        <v>33</v>
      </c>
      <c r="F12" s="85">
        <v>15</v>
      </c>
      <c r="G12" s="85">
        <f t="shared" si="1"/>
        <v>50</v>
      </c>
      <c r="H12" s="85">
        <v>10</v>
      </c>
      <c r="I12" s="85">
        <v>22</v>
      </c>
      <c r="J12" s="85">
        <v>6</v>
      </c>
      <c r="K12" s="85">
        <v>12</v>
      </c>
    </row>
    <row r="13" spans="1:11" s="64" customFormat="1" ht="14.5" customHeight="1">
      <c r="A13" s="68" t="s">
        <v>13</v>
      </c>
      <c r="B13" s="84">
        <f t="shared" si="0"/>
        <v>595</v>
      </c>
      <c r="C13" s="84">
        <v>54</v>
      </c>
      <c r="D13" s="84">
        <v>164</v>
      </c>
      <c r="E13" s="84">
        <v>281</v>
      </c>
      <c r="F13" s="84">
        <v>96</v>
      </c>
      <c r="G13" s="84">
        <f t="shared" si="1"/>
        <v>236</v>
      </c>
      <c r="H13" s="84">
        <v>32</v>
      </c>
      <c r="I13" s="84">
        <v>96</v>
      </c>
      <c r="J13" s="84">
        <v>41</v>
      </c>
      <c r="K13" s="84">
        <v>67</v>
      </c>
    </row>
    <row r="14" spans="1:11" s="64" customFormat="1" ht="14.5" customHeight="1">
      <c r="A14" s="69" t="s">
        <v>14</v>
      </c>
      <c r="B14" s="85">
        <f t="shared" si="0"/>
        <v>72</v>
      </c>
      <c r="C14" s="85">
        <v>9</v>
      </c>
      <c r="D14" s="85">
        <v>18</v>
      </c>
      <c r="E14" s="85">
        <v>32</v>
      </c>
      <c r="F14" s="85">
        <v>13</v>
      </c>
      <c r="G14" s="85">
        <f t="shared" si="1"/>
        <v>37</v>
      </c>
      <c r="H14" s="85">
        <v>9</v>
      </c>
      <c r="I14" s="85">
        <v>17</v>
      </c>
      <c r="J14" s="85">
        <v>1</v>
      </c>
      <c r="K14" s="85">
        <v>10</v>
      </c>
    </row>
    <row r="15" spans="1:11" s="64" customFormat="1" ht="14.5" customHeight="1">
      <c r="A15" s="68" t="s">
        <v>15</v>
      </c>
      <c r="B15" s="84">
        <f t="shared" si="0"/>
        <v>2211</v>
      </c>
      <c r="C15" s="84">
        <v>122</v>
      </c>
      <c r="D15" s="84">
        <v>403</v>
      </c>
      <c r="E15" s="84">
        <v>889</v>
      </c>
      <c r="F15" s="84">
        <v>797</v>
      </c>
      <c r="G15" s="84">
        <f t="shared" si="1"/>
        <v>1434</v>
      </c>
      <c r="H15" s="84">
        <v>108</v>
      </c>
      <c r="I15" s="84">
        <v>297</v>
      </c>
      <c r="J15" s="84">
        <v>246</v>
      </c>
      <c r="K15" s="84">
        <v>783</v>
      </c>
    </row>
    <row r="16" spans="1:11" s="64" customFormat="1" ht="14.5" customHeight="1">
      <c r="A16" s="69" t="s">
        <v>16</v>
      </c>
      <c r="B16" s="85">
        <f t="shared" si="0"/>
        <v>275</v>
      </c>
      <c r="C16" s="85">
        <v>37</v>
      </c>
      <c r="D16" s="85">
        <v>88</v>
      </c>
      <c r="E16" s="85">
        <v>83</v>
      </c>
      <c r="F16" s="85">
        <v>67</v>
      </c>
      <c r="G16" s="85">
        <f t="shared" si="1"/>
        <v>180</v>
      </c>
      <c r="H16" s="85">
        <v>36</v>
      </c>
      <c r="I16" s="85">
        <v>81</v>
      </c>
      <c r="J16" s="85">
        <v>14</v>
      </c>
      <c r="K16" s="85">
        <v>49</v>
      </c>
    </row>
    <row r="17" spans="1:11" s="64" customFormat="1" ht="14.5" customHeight="1">
      <c r="A17" s="68" t="s">
        <v>17</v>
      </c>
      <c r="B17" s="84">
        <f t="shared" si="0"/>
        <v>11</v>
      </c>
      <c r="C17" s="84">
        <v>3</v>
      </c>
      <c r="D17" s="84">
        <v>1</v>
      </c>
      <c r="E17" s="84">
        <v>4</v>
      </c>
      <c r="F17" s="84">
        <v>3</v>
      </c>
      <c r="G17" s="84">
        <f t="shared" si="1"/>
        <v>7</v>
      </c>
      <c r="H17" s="84">
        <v>3</v>
      </c>
      <c r="I17" s="84">
        <v>1</v>
      </c>
      <c r="J17" s="84">
        <v>1</v>
      </c>
      <c r="K17" s="84">
        <v>2</v>
      </c>
    </row>
    <row r="18" spans="1:11" s="64" customFormat="1" ht="14.5" customHeight="1">
      <c r="A18" s="69" t="s">
        <v>18</v>
      </c>
      <c r="B18" s="85">
        <f t="shared" si="0"/>
        <v>223</v>
      </c>
      <c r="C18" s="85">
        <v>46</v>
      </c>
      <c r="D18" s="85">
        <v>57</v>
      </c>
      <c r="E18" s="85">
        <v>51</v>
      </c>
      <c r="F18" s="85">
        <v>69</v>
      </c>
      <c r="G18" s="85">
        <f t="shared" si="1"/>
        <v>167</v>
      </c>
      <c r="H18" s="85">
        <v>45</v>
      </c>
      <c r="I18" s="85">
        <v>53</v>
      </c>
      <c r="J18" s="85">
        <v>17</v>
      </c>
      <c r="K18" s="85">
        <v>52</v>
      </c>
    </row>
    <row r="19" spans="1:11" s="64" customFormat="1" ht="14.5" customHeight="1">
      <c r="A19" s="68" t="s">
        <v>19</v>
      </c>
      <c r="B19" s="84">
        <f t="shared" si="0"/>
        <v>913</v>
      </c>
      <c r="C19" s="84">
        <v>95</v>
      </c>
      <c r="D19" s="84">
        <v>335</v>
      </c>
      <c r="E19" s="84">
        <v>335</v>
      </c>
      <c r="F19" s="84">
        <v>148</v>
      </c>
      <c r="G19" s="84">
        <f t="shared" si="1"/>
        <v>533</v>
      </c>
      <c r="H19" s="84">
        <v>77</v>
      </c>
      <c r="I19" s="84">
        <v>301</v>
      </c>
      <c r="J19" s="84">
        <v>58</v>
      </c>
      <c r="K19" s="84">
        <v>97</v>
      </c>
    </row>
    <row r="20" spans="1:11" s="64" customFormat="1" ht="14.5" customHeight="1">
      <c r="A20" s="69" t="s">
        <v>20</v>
      </c>
      <c r="B20" s="85">
        <f t="shared" si="0"/>
        <v>84</v>
      </c>
      <c r="C20" s="85">
        <v>6</v>
      </c>
      <c r="D20" s="85">
        <v>22</v>
      </c>
      <c r="E20" s="85">
        <v>26</v>
      </c>
      <c r="F20" s="85">
        <v>30</v>
      </c>
      <c r="G20" s="85">
        <f t="shared" si="1"/>
        <v>63</v>
      </c>
      <c r="H20" s="85">
        <v>6</v>
      </c>
      <c r="I20" s="85">
        <v>22</v>
      </c>
      <c r="J20" s="85">
        <v>10</v>
      </c>
      <c r="K20" s="85">
        <v>25</v>
      </c>
    </row>
    <row r="21" spans="1:11" s="64" customFormat="1" ht="14.5" customHeight="1">
      <c r="A21" s="43" t="s">
        <v>31</v>
      </c>
      <c r="B21" s="84">
        <f t="shared" si="0"/>
        <v>3287</v>
      </c>
      <c r="C21" s="84">
        <f>SUM(C22:C27)</f>
        <v>1557</v>
      </c>
      <c r="D21" s="84">
        <f>SUM(D22:D27)</f>
        <v>833</v>
      </c>
      <c r="E21" s="84">
        <f>SUM(E22:E27)</f>
        <v>469</v>
      </c>
      <c r="F21" s="84">
        <f>SUM(F22:F27)</f>
        <v>428</v>
      </c>
      <c r="G21" s="84">
        <f t="shared" si="1"/>
        <v>1770</v>
      </c>
      <c r="H21" s="84">
        <f>SUM(H22:H27)</f>
        <v>874</v>
      </c>
      <c r="I21" s="84">
        <f>SUM(I22:I27)</f>
        <v>421</v>
      </c>
      <c r="J21" s="84">
        <f>SUM(J22:J27)</f>
        <v>149</v>
      </c>
      <c r="K21" s="84">
        <f>SUM(K22:K27)</f>
        <v>326</v>
      </c>
    </row>
    <row r="22" spans="1:11" s="64" customFormat="1" ht="14.5" customHeight="1">
      <c r="A22" s="69" t="s">
        <v>21</v>
      </c>
      <c r="B22" s="85">
        <f t="shared" si="0"/>
        <v>229</v>
      </c>
      <c r="C22" s="85">
        <v>103</v>
      </c>
      <c r="D22" s="85">
        <v>51</v>
      </c>
      <c r="E22" s="85">
        <v>35</v>
      </c>
      <c r="F22" s="85">
        <v>40</v>
      </c>
      <c r="G22" s="85">
        <f t="shared" si="1"/>
        <v>136</v>
      </c>
      <c r="H22" s="85">
        <v>51</v>
      </c>
      <c r="I22" s="85">
        <v>35</v>
      </c>
      <c r="J22" s="85">
        <v>19</v>
      </c>
      <c r="K22" s="85">
        <v>31</v>
      </c>
    </row>
    <row r="23" spans="1:11" s="64" customFormat="1" ht="14.5" customHeight="1">
      <c r="A23" s="68" t="s">
        <v>22</v>
      </c>
      <c r="B23" s="84">
        <f t="shared" si="0"/>
        <v>421</v>
      </c>
      <c r="C23" s="84">
        <v>185</v>
      </c>
      <c r="D23" s="84">
        <v>122</v>
      </c>
      <c r="E23" s="84">
        <v>59</v>
      </c>
      <c r="F23" s="84">
        <v>55</v>
      </c>
      <c r="G23" s="84">
        <f t="shared" si="1"/>
        <v>224</v>
      </c>
      <c r="H23" s="84">
        <v>101</v>
      </c>
      <c r="I23" s="84">
        <v>58</v>
      </c>
      <c r="J23" s="84">
        <v>25</v>
      </c>
      <c r="K23" s="84">
        <v>40</v>
      </c>
    </row>
    <row r="24" spans="1:11" s="64" customFormat="1" ht="14.5" customHeight="1">
      <c r="A24" s="69" t="s">
        <v>32</v>
      </c>
      <c r="B24" s="85">
        <f t="shared" si="0"/>
        <v>485</v>
      </c>
      <c r="C24" s="85">
        <v>199</v>
      </c>
      <c r="D24" s="85">
        <v>151</v>
      </c>
      <c r="E24" s="85">
        <v>87</v>
      </c>
      <c r="F24" s="85">
        <v>48</v>
      </c>
      <c r="G24" s="85">
        <f t="shared" si="1"/>
        <v>250</v>
      </c>
      <c r="H24" s="85">
        <v>134</v>
      </c>
      <c r="I24" s="85">
        <v>77</v>
      </c>
      <c r="J24" s="85">
        <v>17</v>
      </c>
      <c r="K24" s="85">
        <v>22</v>
      </c>
    </row>
    <row r="25" spans="1:11" s="64" customFormat="1" ht="14.5" customHeight="1">
      <c r="A25" s="68" t="s">
        <v>23</v>
      </c>
      <c r="B25" s="88">
        <f t="shared" si="0"/>
        <v>951</v>
      </c>
      <c r="C25" s="88">
        <v>482</v>
      </c>
      <c r="D25" s="88">
        <v>228</v>
      </c>
      <c r="E25" s="88">
        <v>134</v>
      </c>
      <c r="F25" s="88">
        <v>107</v>
      </c>
      <c r="G25" s="88">
        <f t="shared" si="1"/>
        <v>463</v>
      </c>
      <c r="H25" s="88">
        <v>240</v>
      </c>
      <c r="I25" s="88">
        <v>107</v>
      </c>
      <c r="J25" s="88">
        <v>41</v>
      </c>
      <c r="K25" s="88">
        <v>75</v>
      </c>
    </row>
    <row r="26" spans="1:11" s="64" customFormat="1" ht="14.5" customHeight="1">
      <c r="A26" s="69" t="s">
        <v>24</v>
      </c>
      <c r="B26" s="85">
        <f t="shared" si="0"/>
        <v>294</v>
      </c>
      <c r="C26" s="85">
        <v>140</v>
      </c>
      <c r="D26" s="85">
        <v>71</v>
      </c>
      <c r="E26" s="85">
        <v>29</v>
      </c>
      <c r="F26" s="85">
        <v>54</v>
      </c>
      <c r="G26" s="85">
        <f t="shared" si="1"/>
        <v>162</v>
      </c>
      <c r="H26" s="85">
        <v>66</v>
      </c>
      <c r="I26" s="85">
        <v>44</v>
      </c>
      <c r="J26" s="85">
        <v>6</v>
      </c>
      <c r="K26" s="85">
        <v>46</v>
      </c>
    </row>
    <row r="27" spans="1:11" s="64" customFormat="1" ht="14.5" customHeight="1">
      <c r="A27" s="316" t="s">
        <v>25</v>
      </c>
      <c r="B27" s="317">
        <f t="shared" si="0"/>
        <v>907</v>
      </c>
      <c r="C27" s="317">
        <v>448</v>
      </c>
      <c r="D27" s="317">
        <v>210</v>
      </c>
      <c r="E27" s="317">
        <v>125</v>
      </c>
      <c r="F27" s="317">
        <v>124</v>
      </c>
      <c r="G27" s="317">
        <f t="shared" si="1"/>
        <v>535</v>
      </c>
      <c r="H27" s="317">
        <v>282</v>
      </c>
      <c r="I27" s="317">
        <v>100</v>
      </c>
      <c r="J27" s="317">
        <v>41</v>
      </c>
      <c r="K27" s="317">
        <v>112</v>
      </c>
    </row>
    <row r="28" spans="1:11" s="64" customFormat="1" ht="14.5" customHeight="1">
      <c r="A28" s="295"/>
      <c r="B28" s="413" t="s">
        <v>94</v>
      </c>
      <c r="C28" s="413"/>
      <c r="D28" s="413"/>
      <c r="E28" s="413"/>
      <c r="F28" s="413"/>
      <c r="G28" s="413" t="s">
        <v>94</v>
      </c>
      <c r="H28" s="413"/>
      <c r="I28" s="413"/>
      <c r="J28" s="413"/>
      <c r="K28" s="413"/>
    </row>
    <row r="29" spans="1:11" s="64" customFormat="1" ht="14.5" customHeight="1">
      <c r="A29" s="280" t="s">
        <v>10</v>
      </c>
      <c r="B29" s="318">
        <f>B9*100/$B9</f>
        <v>100</v>
      </c>
      <c r="C29" s="319">
        <f t="shared" ref="C29:F30" si="2">C9*100/$B9</f>
        <v>24.247635425623386</v>
      </c>
      <c r="D29" s="319">
        <f t="shared" si="2"/>
        <v>24.935511607910577</v>
      </c>
      <c r="E29" s="319">
        <f t="shared" si="2"/>
        <v>29.296155263481143</v>
      </c>
      <c r="F29" s="319">
        <f t="shared" si="2"/>
        <v>21.52069770298489</v>
      </c>
      <c r="G29" s="318">
        <f>G9*100/$G9</f>
        <v>100</v>
      </c>
      <c r="H29" s="319">
        <f>H9*100/$G9</f>
        <v>26.381423349817243</v>
      </c>
      <c r="I29" s="319">
        <f>I9*100/$G9</f>
        <v>29.671038486347022</v>
      </c>
      <c r="J29" s="319">
        <f>J9*100/$G9</f>
        <v>12.212427434960224</v>
      </c>
      <c r="K29" s="319">
        <f>K9*100/$G9</f>
        <v>31.735110728875512</v>
      </c>
    </row>
    <row r="30" spans="1:11" s="64" customFormat="1" ht="14.5" customHeight="1">
      <c r="A30" s="44" t="s">
        <v>30</v>
      </c>
      <c r="B30" s="87">
        <f>B10*100/$B10</f>
        <v>100</v>
      </c>
      <c r="C30" s="222">
        <f t="shared" si="2"/>
        <v>8.5908529048207658</v>
      </c>
      <c r="D30" s="222">
        <f t="shared" si="2"/>
        <v>24.660074165636587</v>
      </c>
      <c r="E30" s="222">
        <f t="shared" si="2"/>
        <v>39.47259991759374</v>
      </c>
      <c r="F30" s="222">
        <f t="shared" si="2"/>
        <v>27.276473011948909</v>
      </c>
      <c r="G30" s="87">
        <f t="shared" ref="G30:K45" si="3">G10*100/$G10</f>
        <v>100</v>
      </c>
      <c r="H30" s="222">
        <f t="shared" si="3"/>
        <v>12.252690038181187</v>
      </c>
      <c r="I30" s="222">
        <f t="shared" si="3"/>
        <v>33.287053106560222</v>
      </c>
      <c r="J30" s="222">
        <f t="shared" si="3"/>
        <v>14.54356126345019</v>
      </c>
      <c r="K30" s="222">
        <f t="shared" si="3"/>
        <v>39.916695591808399</v>
      </c>
    </row>
    <row r="31" spans="1:11" s="64" customFormat="1" ht="14.5" customHeight="1">
      <c r="A31" s="68" t="s">
        <v>11</v>
      </c>
      <c r="B31" s="86">
        <f t="shared" ref="B31:F46" si="4">B11*100/$B11</f>
        <v>100</v>
      </c>
      <c r="C31" s="221">
        <f t="shared" si="4"/>
        <v>9.1383812010443872</v>
      </c>
      <c r="D31" s="221">
        <f t="shared" si="4"/>
        <v>20.887728459530027</v>
      </c>
      <c r="E31" s="221">
        <f t="shared" si="4"/>
        <v>47.519582245430811</v>
      </c>
      <c r="F31" s="221">
        <f t="shared" si="4"/>
        <v>22.454308093994779</v>
      </c>
      <c r="G31" s="86">
        <f t="shared" si="3"/>
        <v>100</v>
      </c>
      <c r="H31" s="221">
        <f t="shared" si="3"/>
        <v>15.517241379310345</v>
      </c>
      <c r="I31" s="221">
        <f t="shared" si="3"/>
        <v>39.655172413793103</v>
      </c>
      <c r="J31" s="221">
        <f t="shared" si="3"/>
        <v>14.367816091954023</v>
      </c>
      <c r="K31" s="221">
        <f t="shared" si="3"/>
        <v>30.459770114942529</v>
      </c>
    </row>
    <row r="32" spans="1:11" s="64" customFormat="1" ht="14.5" customHeight="1">
      <c r="A32" s="69" t="s">
        <v>12</v>
      </c>
      <c r="B32" s="87">
        <f t="shared" si="4"/>
        <v>100</v>
      </c>
      <c r="C32" s="222">
        <f t="shared" si="4"/>
        <v>11.494252873563218</v>
      </c>
      <c r="D32" s="222">
        <f t="shared" si="4"/>
        <v>33.333333333333336</v>
      </c>
      <c r="E32" s="222">
        <f t="shared" si="4"/>
        <v>37.931034482758619</v>
      </c>
      <c r="F32" s="222">
        <f t="shared" si="4"/>
        <v>17.241379310344829</v>
      </c>
      <c r="G32" s="87">
        <f t="shared" si="3"/>
        <v>100</v>
      </c>
      <c r="H32" s="222">
        <f t="shared" si="3"/>
        <v>20</v>
      </c>
      <c r="I32" s="222">
        <f t="shared" si="3"/>
        <v>44</v>
      </c>
      <c r="J32" s="222">
        <f t="shared" si="3"/>
        <v>12</v>
      </c>
      <c r="K32" s="222">
        <f t="shared" si="3"/>
        <v>24</v>
      </c>
    </row>
    <row r="33" spans="1:11" s="64" customFormat="1" ht="14.5" customHeight="1">
      <c r="A33" s="68" t="s">
        <v>13</v>
      </c>
      <c r="B33" s="86">
        <f t="shared" si="4"/>
        <v>100</v>
      </c>
      <c r="C33" s="221">
        <f t="shared" si="4"/>
        <v>9.0756302521008401</v>
      </c>
      <c r="D33" s="221">
        <f t="shared" si="4"/>
        <v>27.563025210084035</v>
      </c>
      <c r="E33" s="221">
        <f t="shared" si="4"/>
        <v>47.226890756302524</v>
      </c>
      <c r="F33" s="221">
        <f t="shared" si="4"/>
        <v>16.134453781512605</v>
      </c>
      <c r="G33" s="86">
        <f t="shared" si="3"/>
        <v>100</v>
      </c>
      <c r="H33" s="221">
        <f t="shared" si="3"/>
        <v>13.559322033898304</v>
      </c>
      <c r="I33" s="221">
        <f t="shared" si="3"/>
        <v>40.677966101694913</v>
      </c>
      <c r="J33" s="221">
        <f t="shared" si="3"/>
        <v>17.372881355932204</v>
      </c>
      <c r="K33" s="221">
        <f t="shared" si="3"/>
        <v>28.389830508474578</v>
      </c>
    </row>
    <row r="34" spans="1:11" s="64" customFormat="1" ht="14.5" customHeight="1">
      <c r="A34" s="69" t="s">
        <v>14</v>
      </c>
      <c r="B34" s="87">
        <f t="shared" si="4"/>
        <v>100</v>
      </c>
      <c r="C34" s="222">
        <f t="shared" si="4"/>
        <v>12.5</v>
      </c>
      <c r="D34" s="222">
        <f t="shared" si="4"/>
        <v>25</v>
      </c>
      <c r="E34" s="222">
        <f t="shared" si="4"/>
        <v>44.444444444444443</v>
      </c>
      <c r="F34" s="222">
        <f t="shared" si="4"/>
        <v>18.055555555555557</v>
      </c>
      <c r="G34" s="87">
        <f t="shared" si="3"/>
        <v>100</v>
      </c>
      <c r="H34" s="222">
        <f t="shared" si="3"/>
        <v>24.324324324324323</v>
      </c>
      <c r="I34" s="222">
        <f t="shared" si="3"/>
        <v>45.945945945945944</v>
      </c>
      <c r="J34" s="222">
        <f t="shared" si="3"/>
        <v>2.7027027027027026</v>
      </c>
      <c r="K34" s="222">
        <f t="shared" si="3"/>
        <v>27.027027027027028</v>
      </c>
    </row>
    <row r="35" spans="1:11" s="64" customFormat="1" ht="14.5" customHeight="1">
      <c r="A35" s="68" t="s">
        <v>15</v>
      </c>
      <c r="B35" s="86">
        <f t="shared" si="4"/>
        <v>100</v>
      </c>
      <c r="C35" s="221">
        <f t="shared" si="4"/>
        <v>5.5178652193577564</v>
      </c>
      <c r="D35" s="221">
        <f t="shared" si="4"/>
        <v>18.22704658525554</v>
      </c>
      <c r="E35" s="221">
        <f t="shared" si="4"/>
        <v>40.208050655811853</v>
      </c>
      <c r="F35" s="221">
        <f t="shared" si="4"/>
        <v>36.047037539574852</v>
      </c>
      <c r="G35" s="86">
        <f t="shared" si="3"/>
        <v>100</v>
      </c>
      <c r="H35" s="221">
        <f t="shared" si="3"/>
        <v>7.531380753138075</v>
      </c>
      <c r="I35" s="221">
        <f t="shared" si="3"/>
        <v>20.711297071129707</v>
      </c>
      <c r="J35" s="221">
        <f t="shared" si="3"/>
        <v>17.15481171548117</v>
      </c>
      <c r="K35" s="221">
        <f t="shared" si="3"/>
        <v>54.602510460251047</v>
      </c>
    </row>
    <row r="36" spans="1:11" s="64" customFormat="1" ht="14.5" customHeight="1">
      <c r="A36" s="69" t="s">
        <v>16</v>
      </c>
      <c r="B36" s="87">
        <f t="shared" si="4"/>
        <v>100</v>
      </c>
      <c r="C36" s="222">
        <f t="shared" si="4"/>
        <v>13.454545454545455</v>
      </c>
      <c r="D36" s="222">
        <f t="shared" si="4"/>
        <v>32</v>
      </c>
      <c r="E36" s="222">
        <f t="shared" si="4"/>
        <v>30.181818181818183</v>
      </c>
      <c r="F36" s="222">
        <f t="shared" si="4"/>
        <v>24.363636363636363</v>
      </c>
      <c r="G36" s="87">
        <f t="shared" si="3"/>
        <v>100</v>
      </c>
      <c r="H36" s="222">
        <f t="shared" si="3"/>
        <v>20</v>
      </c>
      <c r="I36" s="222">
        <f t="shared" si="3"/>
        <v>45</v>
      </c>
      <c r="J36" s="222">
        <f t="shared" si="3"/>
        <v>7.7777777777777777</v>
      </c>
      <c r="K36" s="222">
        <f t="shared" si="3"/>
        <v>27.222222222222221</v>
      </c>
    </row>
    <row r="37" spans="1:11" s="64" customFormat="1" ht="14.5" customHeight="1">
      <c r="A37" s="68" t="s">
        <v>17</v>
      </c>
      <c r="B37" s="86">
        <f t="shared" si="4"/>
        <v>100</v>
      </c>
      <c r="C37" s="221">
        <f t="shared" si="4"/>
        <v>27.272727272727273</v>
      </c>
      <c r="D37" s="221">
        <f>D17*100/$B17</f>
        <v>9.0909090909090917</v>
      </c>
      <c r="E37" s="221">
        <f t="shared" si="4"/>
        <v>36.363636363636367</v>
      </c>
      <c r="F37" s="221">
        <f t="shared" si="4"/>
        <v>27.272727272727273</v>
      </c>
      <c r="G37" s="86">
        <f t="shared" si="3"/>
        <v>100</v>
      </c>
      <c r="H37" s="221">
        <f t="shared" si="3"/>
        <v>42.857142857142854</v>
      </c>
      <c r="I37" s="221">
        <f t="shared" si="3"/>
        <v>14.285714285714286</v>
      </c>
      <c r="J37" s="221">
        <f t="shared" si="3"/>
        <v>14.285714285714286</v>
      </c>
      <c r="K37" s="221">
        <f t="shared" si="3"/>
        <v>28.571428571428573</v>
      </c>
    </row>
    <row r="38" spans="1:11" s="64" customFormat="1" ht="14.5" customHeight="1">
      <c r="A38" s="69" t="s">
        <v>18</v>
      </c>
      <c r="B38" s="87">
        <f t="shared" si="4"/>
        <v>100</v>
      </c>
      <c r="C38" s="222">
        <f t="shared" si="4"/>
        <v>20.627802690582961</v>
      </c>
      <c r="D38" s="222">
        <f t="shared" si="4"/>
        <v>25.560538116591928</v>
      </c>
      <c r="E38" s="222">
        <f t="shared" si="4"/>
        <v>22.869955156950674</v>
      </c>
      <c r="F38" s="222">
        <f t="shared" si="4"/>
        <v>30.941704035874441</v>
      </c>
      <c r="G38" s="87">
        <f t="shared" si="3"/>
        <v>100</v>
      </c>
      <c r="H38" s="222">
        <f t="shared" si="3"/>
        <v>26.946107784431138</v>
      </c>
      <c r="I38" s="222">
        <f t="shared" si="3"/>
        <v>31.736526946107784</v>
      </c>
      <c r="J38" s="222">
        <f t="shared" si="3"/>
        <v>10.179640718562874</v>
      </c>
      <c r="K38" s="222">
        <f t="shared" si="3"/>
        <v>31.137724550898202</v>
      </c>
    </row>
    <row r="39" spans="1:11" s="64" customFormat="1" ht="14.5" customHeight="1">
      <c r="A39" s="68" t="s">
        <v>19</v>
      </c>
      <c r="B39" s="86">
        <f t="shared" si="4"/>
        <v>100</v>
      </c>
      <c r="C39" s="221">
        <f t="shared" si="4"/>
        <v>10.405257393209201</v>
      </c>
      <c r="D39" s="221">
        <f t="shared" si="4"/>
        <v>36.692223439211389</v>
      </c>
      <c r="E39" s="221">
        <f t="shared" si="4"/>
        <v>36.692223439211389</v>
      </c>
      <c r="F39" s="221">
        <f t="shared" si="4"/>
        <v>16.210295728368017</v>
      </c>
      <c r="G39" s="86">
        <f t="shared" si="3"/>
        <v>100</v>
      </c>
      <c r="H39" s="221">
        <f t="shared" si="3"/>
        <v>14.446529080675422</v>
      </c>
      <c r="I39" s="221">
        <f t="shared" si="3"/>
        <v>56.472795497185743</v>
      </c>
      <c r="J39" s="221">
        <f t="shared" si="3"/>
        <v>10.881801125703564</v>
      </c>
      <c r="K39" s="221">
        <f t="shared" si="3"/>
        <v>18.198874296435271</v>
      </c>
    </row>
    <row r="40" spans="1:11" s="64" customFormat="1" ht="14.5" customHeight="1">
      <c r="A40" s="69" t="s">
        <v>20</v>
      </c>
      <c r="B40" s="87">
        <f t="shared" si="4"/>
        <v>100</v>
      </c>
      <c r="C40" s="222">
        <f t="shared" si="4"/>
        <v>7.1428571428571432</v>
      </c>
      <c r="D40" s="222">
        <f t="shared" si="4"/>
        <v>26.19047619047619</v>
      </c>
      <c r="E40" s="222">
        <f t="shared" si="4"/>
        <v>30.952380952380953</v>
      </c>
      <c r="F40" s="222">
        <f t="shared" si="4"/>
        <v>35.714285714285715</v>
      </c>
      <c r="G40" s="87">
        <f t="shared" si="3"/>
        <v>100</v>
      </c>
      <c r="H40" s="222">
        <f t="shared" si="3"/>
        <v>9.5238095238095237</v>
      </c>
      <c r="I40" s="222">
        <f t="shared" si="3"/>
        <v>34.920634920634917</v>
      </c>
      <c r="J40" s="222">
        <f t="shared" si="3"/>
        <v>15.873015873015873</v>
      </c>
      <c r="K40" s="222">
        <f t="shared" si="3"/>
        <v>39.682539682539684</v>
      </c>
    </row>
    <row r="41" spans="1:11" s="64" customFormat="1" ht="14.5" customHeight="1">
      <c r="A41" s="43" t="s">
        <v>31</v>
      </c>
      <c r="B41" s="86">
        <f t="shared" si="4"/>
        <v>100</v>
      </c>
      <c r="C41" s="221">
        <f t="shared" si="4"/>
        <v>47.368421052631582</v>
      </c>
      <c r="D41" s="221">
        <f t="shared" si="4"/>
        <v>25.342257377547917</v>
      </c>
      <c r="E41" s="221">
        <f t="shared" si="4"/>
        <v>14.268329783997567</v>
      </c>
      <c r="F41" s="221">
        <f t="shared" si="4"/>
        <v>13.02099178582294</v>
      </c>
      <c r="G41" s="86">
        <f t="shared" si="3"/>
        <v>100</v>
      </c>
      <c r="H41" s="221">
        <f t="shared" si="3"/>
        <v>49.378531073446325</v>
      </c>
      <c r="I41" s="221">
        <f t="shared" si="3"/>
        <v>23.785310734463277</v>
      </c>
      <c r="J41" s="221">
        <f t="shared" si="3"/>
        <v>8.4180790960451972</v>
      </c>
      <c r="K41" s="221">
        <f t="shared" si="3"/>
        <v>18.418079096045197</v>
      </c>
    </row>
    <row r="42" spans="1:11" s="64" customFormat="1" ht="14.5" customHeight="1">
      <c r="A42" s="69" t="s">
        <v>21</v>
      </c>
      <c r="B42" s="87">
        <f t="shared" si="4"/>
        <v>100</v>
      </c>
      <c r="C42" s="222">
        <f t="shared" si="4"/>
        <v>44.978165938864628</v>
      </c>
      <c r="D42" s="222">
        <f t="shared" si="4"/>
        <v>22.270742358078603</v>
      </c>
      <c r="E42" s="222">
        <f t="shared" si="4"/>
        <v>15.283842794759826</v>
      </c>
      <c r="F42" s="222">
        <f t="shared" si="4"/>
        <v>17.467248908296945</v>
      </c>
      <c r="G42" s="87">
        <f t="shared" si="3"/>
        <v>100</v>
      </c>
      <c r="H42" s="222">
        <f t="shared" si="3"/>
        <v>37.5</v>
      </c>
      <c r="I42" s="222">
        <f t="shared" si="3"/>
        <v>25.735294117647058</v>
      </c>
      <c r="J42" s="222">
        <f t="shared" si="3"/>
        <v>13.970588235294118</v>
      </c>
      <c r="K42" s="222">
        <f t="shared" si="3"/>
        <v>22.794117647058822</v>
      </c>
    </row>
    <row r="43" spans="1:11" s="64" customFormat="1" ht="14.5" customHeight="1">
      <c r="A43" s="68" t="s">
        <v>22</v>
      </c>
      <c r="B43" s="86">
        <f t="shared" si="4"/>
        <v>100</v>
      </c>
      <c r="C43" s="221">
        <f t="shared" si="4"/>
        <v>43.942992874109265</v>
      </c>
      <c r="D43" s="221">
        <f t="shared" si="4"/>
        <v>28.978622327790973</v>
      </c>
      <c r="E43" s="221">
        <f t="shared" si="4"/>
        <v>14.014251781472684</v>
      </c>
      <c r="F43" s="221">
        <f t="shared" si="4"/>
        <v>13.064133016627078</v>
      </c>
      <c r="G43" s="86">
        <f t="shared" si="3"/>
        <v>100</v>
      </c>
      <c r="H43" s="221">
        <f t="shared" si="3"/>
        <v>45.089285714285715</v>
      </c>
      <c r="I43" s="221">
        <f t="shared" si="3"/>
        <v>25.892857142857142</v>
      </c>
      <c r="J43" s="221">
        <f t="shared" si="3"/>
        <v>11.160714285714286</v>
      </c>
      <c r="K43" s="221">
        <f t="shared" si="3"/>
        <v>17.857142857142858</v>
      </c>
    </row>
    <row r="44" spans="1:11" s="64" customFormat="1" ht="14.5" customHeight="1">
      <c r="A44" s="69" t="s">
        <v>32</v>
      </c>
      <c r="B44" s="87">
        <f t="shared" si="4"/>
        <v>100</v>
      </c>
      <c r="C44" s="222">
        <f t="shared" si="4"/>
        <v>41.03092783505155</v>
      </c>
      <c r="D44" s="222">
        <f t="shared" si="4"/>
        <v>31.134020618556701</v>
      </c>
      <c r="E44" s="222">
        <f t="shared" si="4"/>
        <v>17.938144329896907</v>
      </c>
      <c r="F44" s="222">
        <f t="shared" si="4"/>
        <v>9.8969072164948457</v>
      </c>
      <c r="G44" s="87">
        <f t="shared" si="3"/>
        <v>100</v>
      </c>
      <c r="H44" s="222">
        <f t="shared" si="3"/>
        <v>53.6</v>
      </c>
      <c r="I44" s="222">
        <f t="shared" si="3"/>
        <v>30.8</v>
      </c>
      <c r="J44" s="222">
        <f t="shared" si="3"/>
        <v>6.8</v>
      </c>
      <c r="K44" s="222">
        <f t="shared" si="3"/>
        <v>8.8000000000000007</v>
      </c>
    </row>
    <row r="45" spans="1:11" ht="14.5" customHeight="1">
      <c r="A45" s="68" t="s">
        <v>23</v>
      </c>
      <c r="B45" s="86">
        <f t="shared" si="4"/>
        <v>100</v>
      </c>
      <c r="C45" s="221">
        <f t="shared" si="4"/>
        <v>50.683491062039955</v>
      </c>
      <c r="D45" s="221">
        <f t="shared" si="4"/>
        <v>23.974763406940063</v>
      </c>
      <c r="E45" s="221">
        <f t="shared" si="4"/>
        <v>14.09043112513144</v>
      </c>
      <c r="F45" s="221">
        <f t="shared" si="4"/>
        <v>11.251314405888538</v>
      </c>
      <c r="G45" s="86">
        <f t="shared" si="3"/>
        <v>100</v>
      </c>
      <c r="H45" s="221">
        <f t="shared" si="3"/>
        <v>51.83585313174946</v>
      </c>
      <c r="I45" s="221">
        <f t="shared" si="3"/>
        <v>23.110151187904968</v>
      </c>
      <c r="J45" s="221">
        <f t="shared" si="3"/>
        <v>8.8552915766738654</v>
      </c>
      <c r="K45" s="221">
        <f t="shared" si="3"/>
        <v>16.198704103671705</v>
      </c>
    </row>
    <row r="46" spans="1:11">
      <c r="A46" s="69" t="s">
        <v>24</v>
      </c>
      <c r="B46" s="87">
        <f t="shared" si="4"/>
        <v>100</v>
      </c>
      <c r="C46" s="222">
        <f t="shared" si="4"/>
        <v>47.61904761904762</v>
      </c>
      <c r="D46" s="222">
        <f t="shared" si="4"/>
        <v>24.14965986394558</v>
      </c>
      <c r="E46" s="222">
        <f t="shared" si="4"/>
        <v>9.8639455782312933</v>
      </c>
      <c r="F46" s="222">
        <f t="shared" si="4"/>
        <v>18.367346938775512</v>
      </c>
      <c r="G46" s="87">
        <f t="shared" ref="G46:K47" si="5">G26*100/$G26</f>
        <v>100</v>
      </c>
      <c r="H46" s="222">
        <f t="shared" si="5"/>
        <v>40.74074074074074</v>
      </c>
      <c r="I46" s="222">
        <f t="shared" si="5"/>
        <v>27.160493827160494</v>
      </c>
      <c r="J46" s="222">
        <f t="shared" si="5"/>
        <v>3.7037037037037037</v>
      </c>
      <c r="K46" s="222">
        <f t="shared" si="5"/>
        <v>28.395061728395063</v>
      </c>
    </row>
    <row r="47" spans="1:11">
      <c r="A47" s="68" t="s">
        <v>25</v>
      </c>
      <c r="B47" s="86">
        <f>B27*100/$B27</f>
        <v>100</v>
      </c>
      <c r="C47" s="221">
        <f>C27*100/$B27</f>
        <v>49.393605292171998</v>
      </c>
      <c r="D47" s="221">
        <f>D27*100/$B27</f>
        <v>23.153252480705621</v>
      </c>
      <c r="E47" s="221">
        <f>E27*100/$B27</f>
        <v>13.781697905181918</v>
      </c>
      <c r="F47" s="221">
        <f>F27*100/$B27</f>
        <v>13.671444321940463</v>
      </c>
      <c r="G47" s="86">
        <f t="shared" si="5"/>
        <v>100</v>
      </c>
      <c r="H47" s="221">
        <f t="shared" si="5"/>
        <v>52.710280373831779</v>
      </c>
      <c r="I47" s="221">
        <f t="shared" si="5"/>
        <v>18.691588785046729</v>
      </c>
      <c r="J47" s="221">
        <f t="shared" si="5"/>
        <v>7.6635514018691593</v>
      </c>
      <c r="K47" s="221">
        <f t="shared" si="5"/>
        <v>20.934579439252335</v>
      </c>
    </row>
    <row r="48" spans="1:11" ht="19" customHeight="1">
      <c r="A48" s="340" t="s">
        <v>318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pans="1:1" ht="14.5" customHeight="1">
      <c r="A49" s="210" t="s">
        <v>251</v>
      </c>
    </row>
  </sheetData>
  <mergeCells count="12">
    <mergeCell ref="A48:K48"/>
    <mergeCell ref="A5:A7"/>
    <mergeCell ref="B5:F5"/>
    <mergeCell ref="B8:F8"/>
    <mergeCell ref="G8:K8"/>
    <mergeCell ref="B28:F28"/>
    <mergeCell ref="G28:K28"/>
    <mergeCell ref="G5:K5"/>
    <mergeCell ref="B6:B7"/>
    <mergeCell ref="C6:F6"/>
    <mergeCell ref="G6:G7"/>
    <mergeCell ref="H6:K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8" sqref="B8:F8"/>
    </sheetView>
  </sheetViews>
  <sheetFormatPr baseColWidth="10" defaultColWidth="10.81640625" defaultRowHeight="14"/>
  <cols>
    <col min="1" max="1" width="24.54296875" style="1" customWidth="1"/>
    <col min="2" max="11" width="14.54296875" style="1" customWidth="1"/>
    <col min="12" max="16384" width="10.81640625" style="1"/>
  </cols>
  <sheetData>
    <row r="1" spans="1:11" s="50" customFormat="1" ht="20.149999999999999" customHeight="1">
      <c r="A1" s="49" t="s">
        <v>0</v>
      </c>
    </row>
    <row r="2" spans="1:11" s="127" customFormat="1" ht="14.5" customHeight="1">
      <c r="A2" s="126"/>
    </row>
    <row r="3" spans="1:11" s="125" customFormat="1" ht="14.5" customHeight="1">
      <c r="A3" s="54" t="s">
        <v>320</v>
      </c>
    </row>
    <row r="4" spans="1:11" s="127" customFormat="1" ht="14.5" customHeight="1"/>
    <row r="5" spans="1:11" s="127" customFormat="1" ht="14.5" customHeight="1">
      <c r="A5" s="342" t="s">
        <v>29</v>
      </c>
      <c r="B5" s="380" t="s">
        <v>148</v>
      </c>
      <c r="C5" s="342"/>
      <c r="D5" s="342"/>
      <c r="E5" s="342"/>
      <c r="F5" s="342"/>
      <c r="G5" s="380" t="s">
        <v>165</v>
      </c>
      <c r="H5" s="342"/>
      <c r="I5" s="342"/>
      <c r="J5" s="342"/>
      <c r="K5" s="342"/>
    </row>
    <row r="6" spans="1:11" s="42" customFormat="1" ht="30" customHeight="1">
      <c r="A6" s="342"/>
      <c r="B6" s="380" t="s">
        <v>149</v>
      </c>
      <c r="C6" s="380" t="s">
        <v>151</v>
      </c>
      <c r="D6" s="380"/>
      <c r="E6" s="380"/>
      <c r="F6" s="380"/>
      <c r="G6" s="380" t="s">
        <v>149</v>
      </c>
      <c r="H6" s="380" t="s">
        <v>151</v>
      </c>
      <c r="I6" s="380"/>
      <c r="J6" s="380"/>
      <c r="K6" s="380"/>
    </row>
    <row r="7" spans="1:11" s="42" customFormat="1" ht="30" customHeight="1">
      <c r="A7" s="422"/>
      <c r="B7" s="381"/>
      <c r="C7" s="291" t="s">
        <v>150</v>
      </c>
      <c r="D7" s="291" t="s">
        <v>152</v>
      </c>
      <c r="E7" s="291" t="s">
        <v>153</v>
      </c>
      <c r="F7" s="291" t="s">
        <v>155</v>
      </c>
      <c r="G7" s="381"/>
      <c r="H7" s="291" t="s">
        <v>150</v>
      </c>
      <c r="I7" s="291" t="s">
        <v>152</v>
      </c>
      <c r="J7" s="291" t="s">
        <v>153</v>
      </c>
      <c r="K7" s="291" t="s">
        <v>155</v>
      </c>
    </row>
    <row r="8" spans="1:11" s="64" customFormat="1" ht="14.5" customHeight="1">
      <c r="A8" s="295"/>
      <c r="B8" s="460" t="s">
        <v>5</v>
      </c>
      <c r="C8" s="460"/>
      <c r="D8" s="460"/>
      <c r="E8" s="460"/>
      <c r="F8" s="460"/>
      <c r="G8" s="460" t="s">
        <v>5</v>
      </c>
      <c r="H8" s="460"/>
      <c r="I8" s="460"/>
      <c r="J8" s="460"/>
      <c r="K8" s="460"/>
    </row>
    <row r="9" spans="1:11" s="64" customFormat="1" ht="14.5" customHeight="1">
      <c r="A9" s="280" t="s">
        <v>10</v>
      </c>
      <c r="B9" s="279">
        <f t="shared" ref="B9:B27" si="0">SUM(C9:F9)</f>
        <v>14099</v>
      </c>
      <c r="C9" s="279">
        <f>SUM(C11:C20,C22:C27)</f>
        <v>3489</v>
      </c>
      <c r="D9" s="279">
        <f>SUM(D11:D20,D22:D27)</f>
        <v>3877</v>
      </c>
      <c r="E9" s="279">
        <f>SUM(E11:E20,E22:E27)</f>
        <v>3691</v>
      </c>
      <c r="F9" s="279">
        <f>SUM(F11:F20,F22:F27)</f>
        <v>3042</v>
      </c>
      <c r="G9" s="279">
        <f t="shared" ref="G9:G27" si="1">SUM(H9:K9)</f>
        <v>7962</v>
      </c>
      <c r="H9" s="279">
        <f>SUM(H11:H20,H22:H27)</f>
        <v>2120</v>
      </c>
      <c r="I9" s="279">
        <f>SUM(I11:I20,I22:I27)</f>
        <v>2450</v>
      </c>
      <c r="J9" s="279">
        <f>SUM(J11:J20,J22:J27)</f>
        <v>917</v>
      </c>
      <c r="K9" s="279">
        <f>SUM(K11:K20,K22:K27)</f>
        <v>2475</v>
      </c>
    </row>
    <row r="10" spans="1:11" s="64" customFormat="1" ht="14.5" customHeight="1">
      <c r="A10" s="44" t="s">
        <v>30</v>
      </c>
      <c r="B10" s="85">
        <f t="shared" si="0"/>
        <v>7201</v>
      </c>
      <c r="C10" s="85">
        <f>SUM(C11:C20)</f>
        <v>745</v>
      </c>
      <c r="D10" s="85">
        <f>SUM(D11:D20)</f>
        <v>1934</v>
      </c>
      <c r="E10" s="85">
        <f>SUM(E11:E20)</f>
        <v>2565</v>
      </c>
      <c r="F10" s="85">
        <f>SUM(F11:F20)</f>
        <v>1957</v>
      </c>
      <c r="G10" s="85">
        <f t="shared" si="1"/>
        <v>4190</v>
      </c>
      <c r="H10" s="85">
        <f>SUM(H11:H20)</f>
        <v>596</v>
      </c>
      <c r="I10" s="85">
        <f>SUM(I11:I20)</f>
        <v>1402</v>
      </c>
      <c r="J10" s="85">
        <f>SUM(J11:J20)</f>
        <v>567</v>
      </c>
      <c r="K10" s="85">
        <f>SUM(K11:K20)</f>
        <v>1625</v>
      </c>
    </row>
    <row r="11" spans="1:11" s="64" customFormat="1" ht="14.5" customHeight="1">
      <c r="A11" s="68" t="s">
        <v>11</v>
      </c>
      <c r="B11" s="84">
        <f t="shared" si="0"/>
        <v>594</v>
      </c>
      <c r="C11" s="84">
        <v>79</v>
      </c>
      <c r="D11" s="84">
        <v>155</v>
      </c>
      <c r="E11" s="84">
        <v>226</v>
      </c>
      <c r="F11" s="84">
        <v>134</v>
      </c>
      <c r="G11" s="84">
        <f t="shared" si="1"/>
        <v>291</v>
      </c>
      <c r="H11" s="84">
        <v>65</v>
      </c>
      <c r="I11" s="84">
        <v>114</v>
      </c>
      <c r="J11" s="84">
        <v>26</v>
      </c>
      <c r="K11" s="84">
        <v>86</v>
      </c>
    </row>
    <row r="12" spans="1:11" s="64" customFormat="1" ht="14.5" customHeight="1">
      <c r="A12" s="69" t="s">
        <v>12</v>
      </c>
      <c r="B12" s="85">
        <f t="shared" si="0"/>
        <v>524</v>
      </c>
      <c r="C12" s="85">
        <v>87</v>
      </c>
      <c r="D12" s="85">
        <v>182</v>
      </c>
      <c r="E12" s="85">
        <v>161</v>
      </c>
      <c r="F12" s="85">
        <v>94</v>
      </c>
      <c r="G12" s="85">
        <f t="shared" si="1"/>
        <v>337</v>
      </c>
      <c r="H12" s="85">
        <v>66</v>
      </c>
      <c r="I12" s="85">
        <v>133</v>
      </c>
      <c r="J12" s="85">
        <v>68</v>
      </c>
      <c r="K12" s="85">
        <v>70</v>
      </c>
    </row>
    <row r="13" spans="1:11" s="64" customFormat="1" ht="14.5" customHeight="1">
      <c r="A13" s="68" t="s">
        <v>13</v>
      </c>
      <c r="B13" s="84">
        <f t="shared" si="0"/>
        <v>982</v>
      </c>
      <c r="C13" s="84">
        <v>101</v>
      </c>
      <c r="D13" s="84">
        <v>388</v>
      </c>
      <c r="E13" s="84">
        <v>394</v>
      </c>
      <c r="F13" s="84">
        <v>99</v>
      </c>
      <c r="G13" s="84">
        <f t="shared" si="1"/>
        <v>324</v>
      </c>
      <c r="H13" s="84">
        <v>40</v>
      </c>
      <c r="I13" s="84">
        <v>183</v>
      </c>
      <c r="J13" s="84">
        <v>45</v>
      </c>
      <c r="K13" s="84">
        <v>56</v>
      </c>
    </row>
    <row r="14" spans="1:11" s="64" customFormat="1" ht="14.5" customHeight="1">
      <c r="A14" s="69" t="s">
        <v>14</v>
      </c>
      <c r="B14" s="85">
        <f t="shared" si="0"/>
        <v>144</v>
      </c>
      <c r="C14" s="85">
        <v>29</v>
      </c>
      <c r="D14" s="85">
        <v>49</v>
      </c>
      <c r="E14" s="85">
        <v>56</v>
      </c>
      <c r="F14" s="85">
        <v>10</v>
      </c>
      <c r="G14" s="85">
        <f t="shared" si="1"/>
        <v>79</v>
      </c>
      <c r="H14" s="85">
        <v>29</v>
      </c>
      <c r="I14" s="85">
        <v>41</v>
      </c>
      <c r="J14" s="85">
        <v>2</v>
      </c>
      <c r="K14" s="85">
        <v>7</v>
      </c>
    </row>
    <row r="15" spans="1:11" s="64" customFormat="1" ht="14.5" customHeight="1">
      <c r="A15" s="68" t="s">
        <v>15</v>
      </c>
      <c r="B15" s="84">
        <f t="shared" si="0"/>
        <v>2901</v>
      </c>
      <c r="C15" s="84">
        <v>207</v>
      </c>
      <c r="D15" s="84">
        <v>559</v>
      </c>
      <c r="E15" s="84">
        <v>1043</v>
      </c>
      <c r="F15" s="84">
        <v>1092</v>
      </c>
      <c r="G15" s="84">
        <f t="shared" si="1"/>
        <v>1919</v>
      </c>
      <c r="H15" s="84">
        <v>180</v>
      </c>
      <c r="I15" s="84">
        <v>410</v>
      </c>
      <c r="J15" s="84">
        <v>287</v>
      </c>
      <c r="K15" s="84">
        <v>1042</v>
      </c>
    </row>
    <row r="16" spans="1:11" s="64" customFormat="1" ht="14.5" customHeight="1">
      <c r="A16" s="69" t="s">
        <v>16</v>
      </c>
      <c r="B16" s="85">
        <f t="shared" si="0"/>
        <v>536</v>
      </c>
      <c r="C16" s="85">
        <v>71</v>
      </c>
      <c r="D16" s="85">
        <v>155</v>
      </c>
      <c r="E16" s="85">
        <v>150</v>
      </c>
      <c r="F16" s="85">
        <v>160</v>
      </c>
      <c r="G16" s="85">
        <f t="shared" si="1"/>
        <v>354</v>
      </c>
      <c r="H16" s="85">
        <v>61</v>
      </c>
      <c r="I16" s="85">
        <v>141</v>
      </c>
      <c r="J16" s="85">
        <v>30</v>
      </c>
      <c r="K16" s="85">
        <v>122</v>
      </c>
    </row>
    <row r="17" spans="1:11" s="64" customFormat="1" ht="14.5" customHeight="1">
      <c r="A17" s="68" t="s">
        <v>17</v>
      </c>
      <c r="B17" s="84">
        <f t="shared" si="0"/>
        <v>273</v>
      </c>
      <c r="C17" s="84">
        <v>28</v>
      </c>
      <c r="D17" s="84">
        <v>50</v>
      </c>
      <c r="E17" s="84">
        <v>96</v>
      </c>
      <c r="F17" s="84">
        <v>99</v>
      </c>
      <c r="G17" s="84">
        <f t="shared" si="1"/>
        <v>155</v>
      </c>
      <c r="H17" s="84">
        <v>28</v>
      </c>
      <c r="I17" s="84">
        <v>24</v>
      </c>
      <c r="J17" s="84">
        <v>26</v>
      </c>
      <c r="K17" s="84">
        <v>77</v>
      </c>
    </row>
    <row r="18" spans="1:11" s="64" customFormat="1" ht="14.5" customHeight="1">
      <c r="A18" s="69" t="s">
        <v>18</v>
      </c>
      <c r="B18" s="85">
        <f t="shared" si="0"/>
        <v>599</v>
      </c>
      <c r="C18" s="85">
        <v>90</v>
      </c>
      <c r="D18" s="85">
        <v>168</v>
      </c>
      <c r="E18" s="85">
        <v>201</v>
      </c>
      <c r="F18" s="85">
        <v>140</v>
      </c>
      <c r="G18" s="85">
        <f t="shared" si="1"/>
        <v>353</v>
      </c>
      <c r="H18" s="85">
        <v>86</v>
      </c>
      <c r="I18" s="85">
        <v>151</v>
      </c>
      <c r="J18" s="85">
        <v>36</v>
      </c>
      <c r="K18" s="85">
        <v>80</v>
      </c>
    </row>
    <row r="19" spans="1:11" s="64" customFormat="1" ht="14.5" customHeight="1">
      <c r="A19" s="68" t="s">
        <v>19</v>
      </c>
      <c r="B19" s="84">
        <f t="shared" si="0"/>
        <v>573</v>
      </c>
      <c r="C19" s="84">
        <v>51</v>
      </c>
      <c r="D19" s="84">
        <v>205</v>
      </c>
      <c r="E19" s="84">
        <v>210</v>
      </c>
      <c r="F19" s="84">
        <v>107</v>
      </c>
      <c r="G19" s="84">
        <f t="shared" si="1"/>
        <v>340</v>
      </c>
      <c r="H19" s="84">
        <v>39</v>
      </c>
      <c r="I19" s="84">
        <v>185</v>
      </c>
      <c r="J19" s="84">
        <v>43</v>
      </c>
      <c r="K19" s="84">
        <v>73</v>
      </c>
    </row>
    <row r="20" spans="1:11" s="64" customFormat="1" ht="14.5" customHeight="1">
      <c r="A20" s="69" t="s">
        <v>20</v>
      </c>
      <c r="B20" s="85">
        <f t="shared" si="0"/>
        <v>75</v>
      </c>
      <c r="C20" s="85">
        <v>2</v>
      </c>
      <c r="D20" s="85">
        <v>23</v>
      </c>
      <c r="E20" s="85">
        <v>28</v>
      </c>
      <c r="F20" s="85">
        <v>22</v>
      </c>
      <c r="G20" s="85">
        <f t="shared" si="1"/>
        <v>38</v>
      </c>
      <c r="H20" s="85">
        <v>2</v>
      </c>
      <c r="I20" s="85">
        <v>20</v>
      </c>
      <c r="J20" s="85">
        <v>4</v>
      </c>
      <c r="K20" s="85">
        <v>12</v>
      </c>
    </row>
    <row r="21" spans="1:11" s="64" customFormat="1" ht="14.5" customHeight="1">
      <c r="A21" s="43" t="s">
        <v>31</v>
      </c>
      <c r="B21" s="84">
        <f t="shared" si="0"/>
        <v>6898</v>
      </c>
      <c r="C21" s="84">
        <f>SUM(C22:C27)</f>
        <v>2744</v>
      </c>
      <c r="D21" s="84">
        <f>SUM(D22:D27)</f>
        <v>1943</v>
      </c>
      <c r="E21" s="84">
        <f>SUM(E22:E27)</f>
        <v>1126</v>
      </c>
      <c r="F21" s="84">
        <f>SUM(F22:F27)</f>
        <v>1085</v>
      </c>
      <c r="G21" s="84">
        <f t="shared" si="1"/>
        <v>3772</v>
      </c>
      <c r="H21" s="84">
        <f>SUM(H22:H27)</f>
        <v>1524</v>
      </c>
      <c r="I21" s="84">
        <f>SUM(I22:I27)</f>
        <v>1048</v>
      </c>
      <c r="J21" s="84">
        <f>SUM(J22:J27)</f>
        <v>350</v>
      </c>
      <c r="K21" s="84">
        <f>SUM(K22:K27)</f>
        <v>850</v>
      </c>
    </row>
    <row r="22" spans="1:11" s="64" customFormat="1" ht="14.5" customHeight="1">
      <c r="A22" s="69" t="s">
        <v>21</v>
      </c>
      <c r="B22" s="85">
        <f t="shared" si="0"/>
        <v>1310</v>
      </c>
      <c r="C22" s="85">
        <v>385</v>
      </c>
      <c r="D22" s="85">
        <v>322</v>
      </c>
      <c r="E22" s="85">
        <v>240</v>
      </c>
      <c r="F22" s="85">
        <v>363</v>
      </c>
      <c r="G22" s="85">
        <f t="shared" si="1"/>
        <v>869</v>
      </c>
      <c r="H22" s="85">
        <v>223</v>
      </c>
      <c r="I22" s="85">
        <v>190</v>
      </c>
      <c r="J22" s="85">
        <v>110</v>
      </c>
      <c r="K22" s="85">
        <v>346</v>
      </c>
    </row>
    <row r="23" spans="1:11" s="64" customFormat="1" ht="14.5" customHeight="1">
      <c r="A23" s="68" t="s">
        <v>22</v>
      </c>
      <c r="B23" s="84">
        <f t="shared" si="0"/>
        <v>594</v>
      </c>
      <c r="C23" s="84">
        <v>248</v>
      </c>
      <c r="D23" s="84">
        <v>185</v>
      </c>
      <c r="E23" s="84">
        <v>84</v>
      </c>
      <c r="F23" s="84">
        <v>77</v>
      </c>
      <c r="G23" s="84">
        <f t="shared" si="1"/>
        <v>334</v>
      </c>
      <c r="H23" s="84">
        <v>135</v>
      </c>
      <c r="I23" s="84">
        <v>106</v>
      </c>
      <c r="J23" s="84">
        <v>30</v>
      </c>
      <c r="K23" s="84">
        <v>63</v>
      </c>
    </row>
    <row r="24" spans="1:11" s="64" customFormat="1" ht="14.5" customHeight="1">
      <c r="A24" s="69" t="s">
        <v>32</v>
      </c>
      <c r="B24" s="85">
        <f t="shared" si="0"/>
        <v>1196</v>
      </c>
      <c r="C24" s="85">
        <v>520</v>
      </c>
      <c r="D24" s="85">
        <v>346</v>
      </c>
      <c r="E24" s="85">
        <v>198</v>
      </c>
      <c r="F24" s="85">
        <v>132</v>
      </c>
      <c r="G24" s="85">
        <f t="shared" si="1"/>
        <v>581</v>
      </c>
      <c r="H24" s="85">
        <v>291</v>
      </c>
      <c r="I24" s="85">
        <v>165</v>
      </c>
      <c r="J24" s="85">
        <v>50</v>
      </c>
      <c r="K24" s="85">
        <v>75</v>
      </c>
    </row>
    <row r="25" spans="1:11" s="64" customFormat="1" ht="14.5" customHeight="1">
      <c r="A25" s="68" t="s">
        <v>23</v>
      </c>
      <c r="B25" s="88">
        <f t="shared" si="0"/>
        <v>2185</v>
      </c>
      <c r="C25" s="88">
        <v>923</v>
      </c>
      <c r="D25" s="88">
        <v>632</v>
      </c>
      <c r="E25" s="88">
        <v>344</v>
      </c>
      <c r="F25" s="88">
        <v>286</v>
      </c>
      <c r="G25" s="88">
        <f t="shared" si="1"/>
        <v>1081</v>
      </c>
      <c r="H25" s="88">
        <v>465</v>
      </c>
      <c r="I25" s="88">
        <v>338</v>
      </c>
      <c r="J25" s="88">
        <v>94</v>
      </c>
      <c r="K25" s="88">
        <v>184</v>
      </c>
    </row>
    <row r="26" spans="1:11" s="64" customFormat="1" ht="14.5" customHeight="1">
      <c r="A26" s="69" t="s">
        <v>24</v>
      </c>
      <c r="B26" s="85">
        <f t="shared" si="0"/>
        <v>693</v>
      </c>
      <c r="C26" s="85">
        <v>256</v>
      </c>
      <c r="D26" s="85">
        <v>220</v>
      </c>
      <c r="E26" s="85">
        <v>127</v>
      </c>
      <c r="F26" s="85">
        <v>90</v>
      </c>
      <c r="G26" s="85">
        <f t="shared" si="1"/>
        <v>361</v>
      </c>
      <c r="H26" s="85">
        <v>151</v>
      </c>
      <c r="I26" s="85">
        <v>116</v>
      </c>
      <c r="J26" s="85">
        <v>34</v>
      </c>
      <c r="K26" s="85">
        <v>60</v>
      </c>
    </row>
    <row r="27" spans="1:11" s="64" customFormat="1" ht="14.5" customHeight="1">
      <c r="A27" s="316" t="s">
        <v>25</v>
      </c>
      <c r="B27" s="317">
        <f t="shared" si="0"/>
        <v>920</v>
      </c>
      <c r="C27" s="317">
        <v>412</v>
      </c>
      <c r="D27" s="317">
        <v>238</v>
      </c>
      <c r="E27" s="317">
        <v>133</v>
      </c>
      <c r="F27" s="317">
        <v>137</v>
      </c>
      <c r="G27" s="317">
        <f t="shared" si="1"/>
        <v>546</v>
      </c>
      <c r="H27" s="317">
        <v>259</v>
      </c>
      <c r="I27" s="317">
        <v>133</v>
      </c>
      <c r="J27" s="317">
        <v>32</v>
      </c>
      <c r="K27" s="317">
        <v>122</v>
      </c>
    </row>
    <row r="28" spans="1:11" s="64" customFormat="1" ht="14.5" customHeight="1">
      <c r="A28" s="295"/>
      <c r="B28" s="413" t="s">
        <v>94</v>
      </c>
      <c r="C28" s="413"/>
      <c r="D28" s="413"/>
      <c r="E28" s="413"/>
      <c r="F28" s="413"/>
      <c r="G28" s="413" t="s">
        <v>94</v>
      </c>
      <c r="H28" s="413"/>
      <c r="I28" s="413"/>
      <c r="J28" s="413"/>
      <c r="K28" s="413"/>
    </row>
    <row r="29" spans="1:11" s="64" customFormat="1" ht="14.5" customHeight="1">
      <c r="A29" s="280" t="s">
        <v>10</v>
      </c>
      <c r="B29" s="318">
        <f>B9*100/$B9</f>
        <v>100</v>
      </c>
      <c r="C29" s="319">
        <f t="shared" ref="C29:F30" si="2">C9*100/$B9</f>
        <v>24.746435917440952</v>
      </c>
      <c r="D29" s="319">
        <f t="shared" si="2"/>
        <v>27.498404142137741</v>
      </c>
      <c r="E29" s="319">
        <f t="shared" si="2"/>
        <v>26.179161642669694</v>
      </c>
      <c r="F29" s="319">
        <f t="shared" si="2"/>
        <v>21.575998297751614</v>
      </c>
      <c r="G29" s="318">
        <f>G9*100/$G9</f>
        <v>100</v>
      </c>
      <c r="H29" s="319">
        <f>H9*100/$G9</f>
        <v>26.626475759859332</v>
      </c>
      <c r="I29" s="319">
        <f>I9*100/$G9</f>
        <v>30.771163024365737</v>
      </c>
      <c r="J29" s="319">
        <f>J9*100/$G9</f>
        <v>11.51720673197689</v>
      </c>
      <c r="K29" s="319">
        <f>K9*100/$G9</f>
        <v>31.085154483798039</v>
      </c>
    </row>
    <row r="30" spans="1:11" s="64" customFormat="1" ht="14.5" customHeight="1">
      <c r="A30" s="44" t="s">
        <v>30</v>
      </c>
      <c r="B30" s="87">
        <f>B10*100/$B10</f>
        <v>100</v>
      </c>
      <c r="C30" s="222">
        <f t="shared" si="2"/>
        <v>10.345785307596167</v>
      </c>
      <c r="D30" s="222">
        <f t="shared" si="2"/>
        <v>26.857380919316761</v>
      </c>
      <c r="E30" s="222">
        <f t="shared" si="2"/>
        <v>35.620052770448552</v>
      </c>
      <c r="F30" s="222">
        <f t="shared" si="2"/>
        <v>27.176781002638524</v>
      </c>
      <c r="G30" s="87">
        <f t="shared" ref="G30:K45" si="3">G10*100/$G10</f>
        <v>100</v>
      </c>
      <c r="H30" s="222">
        <f t="shared" si="3"/>
        <v>14.224343675417661</v>
      </c>
      <c r="I30" s="222">
        <f t="shared" si="3"/>
        <v>33.460620525059667</v>
      </c>
      <c r="J30" s="222">
        <f t="shared" si="3"/>
        <v>13.532219570405728</v>
      </c>
      <c r="K30" s="222">
        <f t="shared" si="3"/>
        <v>38.782816229116946</v>
      </c>
    </row>
    <row r="31" spans="1:11" s="64" customFormat="1" ht="14.5" customHeight="1">
      <c r="A31" s="68" t="s">
        <v>11</v>
      </c>
      <c r="B31" s="86">
        <f t="shared" ref="B31:F46" si="4">B11*100/$B11</f>
        <v>100</v>
      </c>
      <c r="C31" s="221">
        <f t="shared" si="4"/>
        <v>13.299663299663299</v>
      </c>
      <c r="D31" s="221">
        <f t="shared" si="4"/>
        <v>26.094276094276093</v>
      </c>
      <c r="E31" s="221">
        <f t="shared" si="4"/>
        <v>38.047138047138048</v>
      </c>
      <c r="F31" s="221">
        <f t="shared" si="4"/>
        <v>22.558922558922561</v>
      </c>
      <c r="G31" s="86">
        <f t="shared" si="3"/>
        <v>100</v>
      </c>
      <c r="H31" s="221">
        <f t="shared" si="3"/>
        <v>22.336769759450171</v>
      </c>
      <c r="I31" s="221">
        <f t="shared" si="3"/>
        <v>39.175257731958766</v>
      </c>
      <c r="J31" s="221">
        <f t="shared" si="3"/>
        <v>8.934707903780069</v>
      </c>
      <c r="K31" s="221">
        <f t="shared" si="3"/>
        <v>29.553264604810998</v>
      </c>
    </row>
    <row r="32" spans="1:11" s="64" customFormat="1" ht="14.5" customHeight="1">
      <c r="A32" s="69" t="s">
        <v>12</v>
      </c>
      <c r="B32" s="87">
        <f t="shared" si="4"/>
        <v>100</v>
      </c>
      <c r="C32" s="222">
        <f t="shared" si="4"/>
        <v>16.603053435114504</v>
      </c>
      <c r="D32" s="222">
        <f t="shared" si="4"/>
        <v>34.732824427480914</v>
      </c>
      <c r="E32" s="222">
        <f t="shared" si="4"/>
        <v>30.725190839694658</v>
      </c>
      <c r="F32" s="222">
        <f t="shared" si="4"/>
        <v>17.938931297709924</v>
      </c>
      <c r="G32" s="87">
        <f t="shared" si="3"/>
        <v>100</v>
      </c>
      <c r="H32" s="222">
        <f t="shared" si="3"/>
        <v>19.584569732937684</v>
      </c>
      <c r="I32" s="222">
        <f t="shared" si="3"/>
        <v>39.465875370919882</v>
      </c>
      <c r="J32" s="222">
        <f t="shared" si="3"/>
        <v>20.178041543026705</v>
      </c>
      <c r="K32" s="222">
        <f t="shared" si="3"/>
        <v>20.771513353115726</v>
      </c>
    </row>
    <row r="33" spans="1:11" s="64" customFormat="1" ht="14.5" customHeight="1">
      <c r="A33" s="68" t="s">
        <v>13</v>
      </c>
      <c r="B33" s="86">
        <f t="shared" si="4"/>
        <v>100</v>
      </c>
      <c r="C33" s="221">
        <f t="shared" si="4"/>
        <v>10.285132382892057</v>
      </c>
      <c r="D33" s="221">
        <f t="shared" si="4"/>
        <v>39.5112016293279</v>
      </c>
      <c r="E33" s="221">
        <f t="shared" si="4"/>
        <v>40.122199592668025</v>
      </c>
      <c r="F33" s="221">
        <f t="shared" si="4"/>
        <v>10.081466395112017</v>
      </c>
      <c r="G33" s="86">
        <f t="shared" si="3"/>
        <v>100</v>
      </c>
      <c r="H33" s="221">
        <f t="shared" si="3"/>
        <v>12.345679012345679</v>
      </c>
      <c r="I33" s="221">
        <f t="shared" si="3"/>
        <v>56.481481481481481</v>
      </c>
      <c r="J33" s="221">
        <f t="shared" si="3"/>
        <v>13.888888888888889</v>
      </c>
      <c r="K33" s="221">
        <f t="shared" si="3"/>
        <v>17.283950617283949</v>
      </c>
    </row>
    <row r="34" spans="1:11" s="64" customFormat="1" ht="14.5" customHeight="1">
      <c r="A34" s="69" t="s">
        <v>14</v>
      </c>
      <c r="B34" s="87">
        <f t="shared" si="4"/>
        <v>100</v>
      </c>
      <c r="C34" s="222">
        <f t="shared" si="4"/>
        <v>20.138888888888889</v>
      </c>
      <c r="D34" s="222">
        <f t="shared" si="4"/>
        <v>34.027777777777779</v>
      </c>
      <c r="E34" s="222">
        <f t="shared" si="4"/>
        <v>38.888888888888886</v>
      </c>
      <c r="F34" s="222">
        <f t="shared" si="4"/>
        <v>6.9444444444444446</v>
      </c>
      <c r="G34" s="87">
        <f t="shared" si="3"/>
        <v>100</v>
      </c>
      <c r="H34" s="222">
        <f t="shared" si="3"/>
        <v>36.708860759493668</v>
      </c>
      <c r="I34" s="222">
        <f t="shared" si="3"/>
        <v>51.898734177215189</v>
      </c>
      <c r="J34" s="222">
        <f t="shared" si="3"/>
        <v>2.5316455696202533</v>
      </c>
      <c r="K34" s="222">
        <f t="shared" si="3"/>
        <v>8.8607594936708853</v>
      </c>
    </row>
    <row r="35" spans="1:11" s="64" customFormat="1" ht="14.5" customHeight="1">
      <c r="A35" s="68" t="s">
        <v>15</v>
      </c>
      <c r="B35" s="86">
        <f t="shared" si="4"/>
        <v>100</v>
      </c>
      <c r="C35" s="221">
        <f t="shared" si="4"/>
        <v>7.1354705274043431</v>
      </c>
      <c r="D35" s="221">
        <f t="shared" si="4"/>
        <v>19.269217511203035</v>
      </c>
      <c r="E35" s="221">
        <f t="shared" si="4"/>
        <v>35.953119613926233</v>
      </c>
      <c r="F35" s="221">
        <f t="shared" si="4"/>
        <v>37.642192347466391</v>
      </c>
      <c r="G35" s="86">
        <f t="shared" si="3"/>
        <v>100</v>
      </c>
      <c r="H35" s="221">
        <f t="shared" si="3"/>
        <v>9.3798853569567484</v>
      </c>
      <c r="I35" s="221">
        <f t="shared" si="3"/>
        <v>21.365294424179261</v>
      </c>
      <c r="J35" s="221">
        <f t="shared" si="3"/>
        <v>14.955706096925482</v>
      </c>
      <c r="K35" s="221">
        <f t="shared" si="3"/>
        <v>54.299114121938509</v>
      </c>
    </row>
    <row r="36" spans="1:11" s="64" customFormat="1" ht="14.5" customHeight="1">
      <c r="A36" s="69" t="s">
        <v>16</v>
      </c>
      <c r="B36" s="87">
        <f t="shared" si="4"/>
        <v>100</v>
      </c>
      <c r="C36" s="222">
        <f t="shared" si="4"/>
        <v>13.246268656716419</v>
      </c>
      <c r="D36" s="222">
        <f t="shared" si="4"/>
        <v>28.917910447761194</v>
      </c>
      <c r="E36" s="222">
        <f t="shared" si="4"/>
        <v>27.985074626865671</v>
      </c>
      <c r="F36" s="222">
        <f t="shared" si="4"/>
        <v>29.850746268656717</v>
      </c>
      <c r="G36" s="87">
        <f t="shared" si="3"/>
        <v>100</v>
      </c>
      <c r="H36" s="222">
        <f t="shared" si="3"/>
        <v>17.231638418079097</v>
      </c>
      <c r="I36" s="222">
        <f t="shared" si="3"/>
        <v>39.83050847457627</v>
      </c>
      <c r="J36" s="222">
        <f t="shared" si="3"/>
        <v>8.4745762711864412</v>
      </c>
      <c r="K36" s="222">
        <f t="shared" si="3"/>
        <v>34.463276836158194</v>
      </c>
    </row>
    <row r="37" spans="1:11" s="64" customFormat="1" ht="14.5" customHeight="1">
      <c r="A37" s="68" t="s">
        <v>17</v>
      </c>
      <c r="B37" s="86">
        <f t="shared" si="4"/>
        <v>100</v>
      </c>
      <c r="C37" s="221">
        <f t="shared" si="4"/>
        <v>10.256410256410257</v>
      </c>
      <c r="D37" s="221">
        <f>D17*100/$B17</f>
        <v>18.315018315018314</v>
      </c>
      <c r="E37" s="221">
        <f t="shared" si="4"/>
        <v>35.164835164835168</v>
      </c>
      <c r="F37" s="221">
        <f t="shared" si="4"/>
        <v>36.263736263736263</v>
      </c>
      <c r="G37" s="86">
        <f t="shared" si="3"/>
        <v>100</v>
      </c>
      <c r="H37" s="221">
        <f t="shared" si="3"/>
        <v>18.06451612903226</v>
      </c>
      <c r="I37" s="221">
        <f t="shared" si="3"/>
        <v>15.483870967741936</v>
      </c>
      <c r="J37" s="221">
        <f t="shared" si="3"/>
        <v>16.774193548387096</v>
      </c>
      <c r="K37" s="221">
        <f t="shared" si="3"/>
        <v>49.677419354838712</v>
      </c>
    </row>
    <row r="38" spans="1:11" s="64" customFormat="1" ht="14.5" customHeight="1">
      <c r="A38" s="69" t="s">
        <v>18</v>
      </c>
      <c r="B38" s="87">
        <f t="shared" si="4"/>
        <v>100</v>
      </c>
      <c r="C38" s="222">
        <f t="shared" si="4"/>
        <v>15.025041736227045</v>
      </c>
      <c r="D38" s="222">
        <f t="shared" si="4"/>
        <v>28.046744574290486</v>
      </c>
      <c r="E38" s="222">
        <f t="shared" si="4"/>
        <v>33.5559265442404</v>
      </c>
      <c r="F38" s="222">
        <f t="shared" si="4"/>
        <v>23.372287145242069</v>
      </c>
      <c r="G38" s="87">
        <f t="shared" si="3"/>
        <v>100</v>
      </c>
      <c r="H38" s="222">
        <f t="shared" si="3"/>
        <v>24.362606232294617</v>
      </c>
      <c r="I38" s="222">
        <f t="shared" si="3"/>
        <v>42.776203966005667</v>
      </c>
      <c r="J38" s="222">
        <f t="shared" si="3"/>
        <v>10.19830028328612</v>
      </c>
      <c r="K38" s="222">
        <f t="shared" si="3"/>
        <v>22.662889518413596</v>
      </c>
    </row>
    <row r="39" spans="1:11" s="64" customFormat="1" ht="14.5" customHeight="1">
      <c r="A39" s="68" t="s">
        <v>19</v>
      </c>
      <c r="B39" s="86">
        <f t="shared" si="4"/>
        <v>100</v>
      </c>
      <c r="C39" s="221">
        <f t="shared" si="4"/>
        <v>8.9005235602094235</v>
      </c>
      <c r="D39" s="221">
        <f t="shared" si="4"/>
        <v>35.776614310645726</v>
      </c>
      <c r="E39" s="221">
        <f t="shared" si="4"/>
        <v>36.64921465968586</v>
      </c>
      <c r="F39" s="221">
        <f t="shared" si="4"/>
        <v>18.673647469458988</v>
      </c>
      <c r="G39" s="86">
        <f t="shared" si="3"/>
        <v>100</v>
      </c>
      <c r="H39" s="221">
        <f t="shared" si="3"/>
        <v>11.470588235294118</v>
      </c>
      <c r="I39" s="221">
        <f t="shared" si="3"/>
        <v>54.411764705882355</v>
      </c>
      <c r="J39" s="221">
        <f t="shared" si="3"/>
        <v>12.647058823529411</v>
      </c>
      <c r="K39" s="221">
        <f t="shared" si="3"/>
        <v>21.470588235294116</v>
      </c>
    </row>
    <row r="40" spans="1:11" s="64" customFormat="1" ht="14.5" customHeight="1">
      <c r="A40" s="69" t="s">
        <v>20</v>
      </c>
      <c r="B40" s="87">
        <f t="shared" si="4"/>
        <v>100</v>
      </c>
      <c r="C40" s="222">
        <f t="shared" si="4"/>
        <v>2.6666666666666665</v>
      </c>
      <c r="D40" s="222">
        <f t="shared" si="4"/>
        <v>30.666666666666668</v>
      </c>
      <c r="E40" s="222">
        <f t="shared" si="4"/>
        <v>37.333333333333336</v>
      </c>
      <c r="F40" s="222">
        <f t="shared" si="4"/>
        <v>29.333333333333332</v>
      </c>
      <c r="G40" s="87">
        <f t="shared" si="3"/>
        <v>100</v>
      </c>
      <c r="H40" s="222">
        <f t="shared" si="3"/>
        <v>5.2631578947368425</v>
      </c>
      <c r="I40" s="222">
        <f t="shared" si="3"/>
        <v>52.631578947368418</v>
      </c>
      <c r="J40" s="222">
        <f t="shared" si="3"/>
        <v>10.526315789473685</v>
      </c>
      <c r="K40" s="222">
        <f t="shared" si="3"/>
        <v>31.578947368421051</v>
      </c>
    </row>
    <row r="41" spans="1:11" s="64" customFormat="1" ht="14.5" customHeight="1">
      <c r="A41" s="43" t="s">
        <v>31</v>
      </c>
      <c r="B41" s="86">
        <f t="shared" si="4"/>
        <v>100</v>
      </c>
      <c r="C41" s="221">
        <f t="shared" si="4"/>
        <v>39.779646274282399</v>
      </c>
      <c r="D41" s="221">
        <f t="shared" si="4"/>
        <v>28.16758480719049</v>
      </c>
      <c r="E41" s="221">
        <f t="shared" si="4"/>
        <v>16.323572049869526</v>
      </c>
      <c r="F41" s="221">
        <f t="shared" si="4"/>
        <v>15.729196868657581</v>
      </c>
      <c r="G41" s="86">
        <f t="shared" si="3"/>
        <v>100</v>
      </c>
      <c r="H41" s="221">
        <f t="shared" si="3"/>
        <v>40.402969247083774</v>
      </c>
      <c r="I41" s="221">
        <f t="shared" si="3"/>
        <v>27.783669141039237</v>
      </c>
      <c r="J41" s="221">
        <f t="shared" si="3"/>
        <v>9.2788971367974558</v>
      </c>
      <c r="K41" s="221">
        <f t="shared" si="3"/>
        <v>22.534464475079535</v>
      </c>
    </row>
    <row r="42" spans="1:11" s="64" customFormat="1" ht="14.5" customHeight="1">
      <c r="A42" s="69" t="s">
        <v>21</v>
      </c>
      <c r="B42" s="87">
        <f t="shared" si="4"/>
        <v>100</v>
      </c>
      <c r="C42" s="222">
        <f t="shared" si="4"/>
        <v>29.389312977099237</v>
      </c>
      <c r="D42" s="222">
        <f t="shared" si="4"/>
        <v>24.580152671755727</v>
      </c>
      <c r="E42" s="222">
        <f t="shared" si="4"/>
        <v>18.320610687022899</v>
      </c>
      <c r="F42" s="222">
        <f t="shared" si="4"/>
        <v>27.709923664122137</v>
      </c>
      <c r="G42" s="87">
        <f t="shared" si="3"/>
        <v>100</v>
      </c>
      <c r="H42" s="222">
        <f t="shared" si="3"/>
        <v>25.661680092059839</v>
      </c>
      <c r="I42" s="222">
        <f t="shared" si="3"/>
        <v>21.864211737629461</v>
      </c>
      <c r="J42" s="222">
        <f t="shared" si="3"/>
        <v>12.658227848101266</v>
      </c>
      <c r="K42" s="222">
        <f t="shared" si="3"/>
        <v>39.815880322209438</v>
      </c>
    </row>
    <row r="43" spans="1:11" s="64" customFormat="1" ht="14.5" customHeight="1">
      <c r="A43" s="68" t="s">
        <v>22</v>
      </c>
      <c r="B43" s="86">
        <f t="shared" si="4"/>
        <v>100</v>
      </c>
      <c r="C43" s="221">
        <f t="shared" si="4"/>
        <v>41.750841750841751</v>
      </c>
      <c r="D43" s="221">
        <f t="shared" si="4"/>
        <v>31.144781144781145</v>
      </c>
      <c r="E43" s="221">
        <f t="shared" si="4"/>
        <v>14.141414141414142</v>
      </c>
      <c r="F43" s="221">
        <f t="shared" si="4"/>
        <v>12.962962962962964</v>
      </c>
      <c r="G43" s="86">
        <f t="shared" si="3"/>
        <v>100</v>
      </c>
      <c r="H43" s="221">
        <f t="shared" si="3"/>
        <v>40.419161676646709</v>
      </c>
      <c r="I43" s="221">
        <f t="shared" si="3"/>
        <v>31.736526946107784</v>
      </c>
      <c r="J43" s="221">
        <f t="shared" si="3"/>
        <v>8.9820359281437128</v>
      </c>
      <c r="K43" s="221">
        <f t="shared" si="3"/>
        <v>18.862275449101798</v>
      </c>
    </row>
    <row r="44" spans="1:11" s="64" customFormat="1" ht="14.5" customHeight="1">
      <c r="A44" s="69" t="s">
        <v>32</v>
      </c>
      <c r="B44" s="87">
        <f t="shared" si="4"/>
        <v>100</v>
      </c>
      <c r="C44" s="222">
        <f t="shared" si="4"/>
        <v>43.478260869565219</v>
      </c>
      <c r="D44" s="222">
        <f t="shared" si="4"/>
        <v>28.929765886287626</v>
      </c>
      <c r="E44" s="222">
        <f t="shared" si="4"/>
        <v>16.555183946488295</v>
      </c>
      <c r="F44" s="222">
        <f t="shared" si="4"/>
        <v>11.036789297658864</v>
      </c>
      <c r="G44" s="87">
        <f t="shared" si="3"/>
        <v>100</v>
      </c>
      <c r="H44" s="222">
        <f t="shared" si="3"/>
        <v>50.086058519793461</v>
      </c>
      <c r="I44" s="222">
        <f t="shared" si="3"/>
        <v>28.399311531841651</v>
      </c>
      <c r="J44" s="222">
        <f t="shared" si="3"/>
        <v>8.6058519793459549</v>
      </c>
      <c r="K44" s="222">
        <f t="shared" si="3"/>
        <v>12.908777969018933</v>
      </c>
    </row>
    <row r="45" spans="1:11" ht="14.5" customHeight="1">
      <c r="A45" s="68" t="s">
        <v>23</v>
      </c>
      <c r="B45" s="86">
        <f t="shared" si="4"/>
        <v>100</v>
      </c>
      <c r="C45" s="221">
        <f t="shared" si="4"/>
        <v>42.242562929061783</v>
      </c>
      <c r="D45" s="221">
        <f t="shared" si="4"/>
        <v>28.924485125858123</v>
      </c>
      <c r="E45" s="221">
        <f t="shared" si="4"/>
        <v>15.743707093821511</v>
      </c>
      <c r="F45" s="221">
        <f t="shared" si="4"/>
        <v>13.089244851258581</v>
      </c>
      <c r="G45" s="86">
        <f t="shared" si="3"/>
        <v>100</v>
      </c>
      <c r="H45" s="221">
        <f t="shared" si="3"/>
        <v>43.015726179463456</v>
      </c>
      <c r="I45" s="221">
        <f t="shared" si="3"/>
        <v>31.267345050878816</v>
      </c>
      <c r="J45" s="221">
        <f t="shared" si="3"/>
        <v>8.695652173913043</v>
      </c>
      <c r="K45" s="221">
        <f t="shared" si="3"/>
        <v>17.021276595744681</v>
      </c>
    </row>
    <row r="46" spans="1:11">
      <c r="A46" s="69" t="s">
        <v>24</v>
      </c>
      <c r="B46" s="87">
        <f t="shared" si="4"/>
        <v>100</v>
      </c>
      <c r="C46" s="222">
        <f t="shared" si="4"/>
        <v>36.940836940836938</v>
      </c>
      <c r="D46" s="222">
        <f t="shared" si="4"/>
        <v>31.746031746031747</v>
      </c>
      <c r="E46" s="222">
        <f t="shared" si="4"/>
        <v>18.326118326118326</v>
      </c>
      <c r="F46" s="222">
        <f t="shared" si="4"/>
        <v>12.987012987012987</v>
      </c>
      <c r="G46" s="87">
        <f t="shared" ref="G46:K47" si="5">G26*100/$G26</f>
        <v>100</v>
      </c>
      <c r="H46" s="222">
        <f t="shared" si="5"/>
        <v>41.828254847645432</v>
      </c>
      <c r="I46" s="222">
        <f t="shared" si="5"/>
        <v>32.13296398891967</v>
      </c>
      <c r="J46" s="222">
        <f t="shared" si="5"/>
        <v>9.418282548476455</v>
      </c>
      <c r="K46" s="222">
        <f t="shared" si="5"/>
        <v>16.62049861495845</v>
      </c>
    </row>
    <row r="47" spans="1:11">
      <c r="A47" s="68" t="s">
        <v>25</v>
      </c>
      <c r="B47" s="86">
        <f>B27*100/$B27</f>
        <v>100</v>
      </c>
      <c r="C47" s="221">
        <f>C27*100/$B27</f>
        <v>44.782608695652172</v>
      </c>
      <c r="D47" s="221">
        <f>D27*100/$B27</f>
        <v>25.869565217391305</v>
      </c>
      <c r="E47" s="221">
        <f>E27*100/$B27</f>
        <v>14.456521739130435</v>
      </c>
      <c r="F47" s="221">
        <f>F27*100/$B27</f>
        <v>14.891304347826088</v>
      </c>
      <c r="G47" s="86">
        <f t="shared" si="5"/>
        <v>100</v>
      </c>
      <c r="H47" s="221">
        <f t="shared" si="5"/>
        <v>47.435897435897438</v>
      </c>
      <c r="I47" s="221">
        <f t="shared" si="5"/>
        <v>24.358974358974358</v>
      </c>
      <c r="J47" s="221">
        <f t="shared" si="5"/>
        <v>5.8608058608058604</v>
      </c>
      <c r="K47" s="221">
        <f t="shared" si="5"/>
        <v>22.344322344322343</v>
      </c>
    </row>
    <row r="48" spans="1:11" ht="19" customHeight="1">
      <c r="A48" s="340" t="s">
        <v>318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pans="1:1" ht="14.5" customHeight="1">
      <c r="A49" s="210" t="s">
        <v>251</v>
      </c>
    </row>
  </sheetData>
  <mergeCells count="12">
    <mergeCell ref="A48:K48"/>
    <mergeCell ref="A5:A7"/>
    <mergeCell ref="B5:F5"/>
    <mergeCell ref="B8:F8"/>
    <mergeCell ref="G8:K8"/>
    <mergeCell ref="B28:F28"/>
    <mergeCell ref="G28:K28"/>
    <mergeCell ref="G5:K5"/>
    <mergeCell ref="B6:B7"/>
    <mergeCell ref="C6:F6"/>
    <mergeCell ref="G6:G7"/>
    <mergeCell ref="H6:K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D54" sqref="D54"/>
    </sheetView>
  </sheetViews>
  <sheetFormatPr baseColWidth="10" defaultColWidth="10.81640625" defaultRowHeight="14"/>
  <cols>
    <col min="1" max="1" width="24.54296875" style="1" customWidth="1"/>
    <col min="2" max="11" width="14.54296875" style="1" customWidth="1"/>
    <col min="12" max="16384" width="10.81640625" style="1"/>
  </cols>
  <sheetData>
    <row r="1" spans="1:11" s="50" customFormat="1" ht="20.149999999999999" customHeight="1">
      <c r="A1" s="49" t="s">
        <v>0</v>
      </c>
    </row>
    <row r="2" spans="1:11" s="127" customFormat="1" ht="14.5" customHeight="1">
      <c r="A2" s="126"/>
    </row>
    <row r="3" spans="1:11" s="125" customFormat="1" ht="14.5" customHeight="1">
      <c r="A3" s="54" t="s">
        <v>319</v>
      </c>
    </row>
    <row r="4" spans="1:11" s="127" customFormat="1" ht="14.5" customHeight="1"/>
    <row r="5" spans="1:11" s="127" customFormat="1" ht="14.5" customHeight="1">
      <c r="A5" s="342" t="s">
        <v>29</v>
      </c>
      <c r="B5" s="380" t="s">
        <v>148</v>
      </c>
      <c r="C5" s="342"/>
      <c r="D5" s="342"/>
      <c r="E5" s="342"/>
      <c r="F5" s="342"/>
      <c r="G5" s="380" t="s">
        <v>165</v>
      </c>
      <c r="H5" s="342"/>
      <c r="I5" s="342"/>
      <c r="J5" s="342"/>
      <c r="K5" s="342"/>
    </row>
    <row r="6" spans="1:11" s="42" customFormat="1" ht="30" customHeight="1">
      <c r="A6" s="342"/>
      <c r="B6" s="380" t="s">
        <v>149</v>
      </c>
      <c r="C6" s="380" t="s">
        <v>151</v>
      </c>
      <c r="D6" s="380"/>
      <c r="E6" s="380"/>
      <c r="F6" s="380"/>
      <c r="G6" s="380" t="s">
        <v>149</v>
      </c>
      <c r="H6" s="380" t="s">
        <v>151</v>
      </c>
      <c r="I6" s="380"/>
      <c r="J6" s="380"/>
      <c r="K6" s="380"/>
    </row>
    <row r="7" spans="1:11" s="42" customFormat="1" ht="30" customHeight="1">
      <c r="A7" s="342"/>
      <c r="B7" s="380"/>
      <c r="C7" s="132" t="s">
        <v>150</v>
      </c>
      <c r="D7" s="132" t="s">
        <v>152</v>
      </c>
      <c r="E7" s="132" t="s">
        <v>153</v>
      </c>
      <c r="F7" s="132" t="s">
        <v>155</v>
      </c>
      <c r="G7" s="380"/>
      <c r="H7" s="132" t="s">
        <v>150</v>
      </c>
      <c r="I7" s="132" t="s">
        <v>152</v>
      </c>
      <c r="J7" s="132" t="s">
        <v>153</v>
      </c>
      <c r="K7" s="132" t="s">
        <v>155</v>
      </c>
    </row>
    <row r="8" spans="1:11" s="64" customFormat="1" ht="14.5" customHeight="1">
      <c r="A8" s="83"/>
      <c r="B8" s="476" t="s">
        <v>5</v>
      </c>
      <c r="C8" s="476"/>
      <c r="D8" s="476"/>
      <c r="E8" s="476"/>
      <c r="F8" s="476"/>
      <c r="G8" s="476" t="s">
        <v>5</v>
      </c>
      <c r="H8" s="476"/>
      <c r="I8" s="476"/>
      <c r="J8" s="476"/>
      <c r="K8" s="476"/>
    </row>
    <row r="9" spans="1:11" s="64" customFormat="1" ht="14.5" customHeight="1">
      <c r="A9" s="7" t="s">
        <v>10</v>
      </c>
      <c r="B9" s="84">
        <f t="shared" ref="B9:B27" si="0">SUM(C9:F9)</f>
        <v>4962</v>
      </c>
      <c r="C9" s="84">
        <f>SUM(C11:C20,C22:C27)</f>
        <v>1203</v>
      </c>
      <c r="D9" s="84">
        <f>SUM(D11:D20,D22:D27)</f>
        <v>1274</v>
      </c>
      <c r="E9" s="84">
        <f>SUM(E11:E20,E22:E27)</f>
        <v>1570</v>
      </c>
      <c r="F9" s="84">
        <f>SUM(F11:F20,F22:F27)</f>
        <v>915</v>
      </c>
      <c r="G9" s="84">
        <f t="shared" ref="G9:G27" si="1">SUM(H9:K9)</f>
        <v>2658</v>
      </c>
      <c r="H9" s="84">
        <f>SUM(H11:H20,H22:H27)</f>
        <v>711</v>
      </c>
      <c r="I9" s="84">
        <f>SUM(I11:I20,I22:I27)</f>
        <v>897</v>
      </c>
      <c r="J9" s="84">
        <f>SUM(J11:J20,J22:J27)</f>
        <v>339</v>
      </c>
      <c r="K9" s="84">
        <f>SUM(K11:K20,K22:K27)</f>
        <v>711</v>
      </c>
    </row>
    <row r="10" spans="1:11" s="64" customFormat="1" ht="14.5" customHeight="1">
      <c r="A10" s="44" t="s">
        <v>30</v>
      </c>
      <c r="B10" s="85">
        <f t="shared" si="0"/>
        <v>3141</v>
      </c>
      <c r="C10" s="85">
        <f>SUM(C11:C20)</f>
        <v>292</v>
      </c>
      <c r="D10" s="85">
        <f>SUM(D11:D20)</f>
        <v>794</v>
      </c>
      <c r="E10" s="85">
        <f>SUM(E11:E20)</f>
        <v>1304</v>
      </c>
      <c r="F10" s="85">
        <f>SUM(F11:F20)</f>
        <v>751</v>
      </c>
      <c r="G10" s="85">
        <f t="shared" si="1"/>
        <v>1729</v>
      </c>
      <c r="H10" s="85">
        <f>SUM(H11:H20)</f>
        <v>218</v>
      </c>
      <c r="I10" s="85">
        <f>SUM(I11:I20)</f>
        <v>622</v>
      </c>
      <c r="J10" s="85">
        <f>SUM(J11:J20)</f>
        <v>278</v>
      </c>
      <c r="K10" s="85">
        <f>SUM(K11:K20)</f>
        <v>611</v>
      </c>
    </row>
    <row r="11" spans="1:11" s="64" customFormat="1" ht="14.5" customHeight="1">
      <c r="A11" s="68" t="s">
        <v>11</v>
      </c>
      <c r="B11" s="84">
        <f t="shared" si="0"/>
        <v>360</v>
      </c>
      <c r="C11" s="84">
        <v>41</v>
      </c>
      <c r="D11" s="84">
        <v>78</v>
      </c>
      <c r="E11" s="84">
        <v>149</v>
      </c>
      <c r="F11" s="84">
        <v>92</v>
      </c>
      <c r="G11" s="84">
        <f t="shared" si="1"/>
        <v>185</v>
      </c>
      <c r="H11" s="84">
        <v>35</v>
      </c>
      <c r="I11" s="84">
        <v>67</v>
      </c>
      <c r="J11" s="84">
        <v>24</v>
      </c>
      <c r="K11" s="84">
        <v>59</v>
      </c>
    </row>
    <row r="12" spans="1:11" s="64" customFormat="1" ht="14.5" customHeight="1">
      <c r="A12" s="69" t="s">
        <v>12</v>
      </c>
      <c r="B12" s="85">
        <f t="shared" si="0"/>
        <v>129</v>
      </c>
      <c r="C12" s="85">
        <v>27</v>
      </c>
      <c r="D12" s="85">
        <v>39</v>
      </c>
      <c r="E12" s="85">
        <v>43</v>
      </c>
      <c r="F12" s="85">
        <v>20</v>
      </c>
      <c r="G12" s="85">
        <f t="shared" si="1"/>
        <v>84</v>
      </c>
      <c r="H12" s="85">
        <v>21</v>
      </c>
      <c r="I12" s="85">
        <v>29</v>
      </c>
      <c r="J12" s="85">
        <v>20</v>
      </c>
      <c r="K12" s="85">
        <v>14</v>
      </c>
    </row>
    <row r="13" spans="1:11" s="64" customFormat="1" ht="14.5" customHeight="1">
      <c r="A13" s="68" t="s">
        <v>13</v>
      </c>
      <c r="B13" s="84">
        <f t="shared" si="0"/>
        <v>1096</v>
      </c>
      <c r="C13" s="84">
        <v>79</v>
      </c>
      <c r="D13" s="84">
        <v>280</v>
      </c>
      <c r="E13" s="84">
        <v>503</v>
      </c>
      <c r="F13" s="84">
        <v>234</v>
      </c>
      <c r="G13" s="84">
        <f t="shared" si="1"/>
        <v>513</v>
      </c>
      <c r="H13" s="84">
        <v>42</v>
      </c>
      <c r="I13" s="84">
        <v>207</v>
      </c>
      <c r="J13" s="84">
        <v>88</v>
      </c>
      <c r="K13" s="84">
        <v>176</v>
      </c>
    </row>
    <row r="14" spans="1:11" s="64" customFormat="1" ht="14.5" customHeight="1">
      <c r="A14" s="69" t="s">
        <v>14</v>
      </c>
      <c r="B14" s="85">
        <f t="shared" si="0"/>
        <v>49</v>
      </c>
      <c r="C14" s="85">
        <v>6</v>
      </c>
      <c r="D14" s="85">
        <v>9</v>
      </c>
      <c r="E14" s="85">
        <v>22</v>
      </c>
      <c r="F14" s="85">
        <v>12</v>
      </c>
      <c r="G14" s="85">
        <f t="shared" si="1"/>
        <v>24</v>
      </c>
      <c r="H14" s="85">
        <v>6</v>
      </c>
      <c r="I14" s="85">
        <v>8</v>
      </c>
      <c r="J14" s="85">
        <v>2</v>
      </c>
      <c r="K14" s="85">
        <v>8</v>
      </c>
    </row>
    <row r="15" spans="1:11" s="64" customFormat="1" ht="14.5" customHeight="1">
      <c r="A15" s="68" t="s">
        <v>15</v>
      </c>
      <c r="B15" s="84">
        <f t="shared" si="0"/>
        <v>1035</v>
      </c>
      <c r="C15" s="84">
        <v>71</v>
      </c>
      <c r="D15" s="84">
        <v>232</v>
      </c>
      <c r="E15" s="84">
        <v>439</v>
      </c>
      <c r="F15" s="84">
        <v>293</v>
      </c>
      <c r="G15" s="84">
        <f t="shared" si="1"/>
        <v>626</v>
      </c>
      <c r="H15" s="84">
        <v>59</v>
      </c>
      <c r="I15" s="84">
        <v>173</v>
      </c>
      <c r="J15" s="84">
        <v>113</v>
      </c>
      <c r="K15" s="84">
        <v>281</v>
      </c>
    </row>
    <row r="16" spans="1:11" s="64" customFormat="1" ht="14.5" customHeight="1">
      <c r="A16" s="69" t="s">
        <v>16</v>
      </c>
      <c r="B16" s="85">
        <f t="shared" si="0"/>
        <v>93</v>
      </c>
      <c r="C16" s="85">
        <v>10</v>
      </c>
      <c r="D16" s="85">
        <v>19</v>
      </c>
      <c r="E16" s="85">
        <v>28</v>
      </c>
      <c r="F16" s="85">
        <v>36</v>
      </c>
      <c r="G16" s="85">
        <f t="shared" si="1"/>
        <v>62</v>
      </c>
      <c r="H16" s="85">
        <v>9</v>
      </c>
      <c r="I16" s="85">
        <v>17</v>
      </c>
      <c r="J16" s="85">
        <v>7</v>
      </c>
      <c r="K16" s="85">
        <v>29</v>
      </c>
    </row>
    <row r="17" spans="1:11" s="64" customFormat="1" ht="14.5" customHeight="1">
      <c r="A17" s="68" t="s">
        <v>17</v>
      </c>
      <c r="B17" s="84">
        <f t="shared" si="0"/>
        <v>20</v>
      </c>
      <c r="C17" s="84">
        <v>1</v>
      </c>
      <c r="D17" s="84">
        <v>7</v>
      </c>
      <c r="E17" s="84">
        <v>6</v>
      </c>
      <c r="F17" s="84">
        <v>6</v>
      </c>
      <c r="G17" s="84">
        <f t="shared" si="1"/>
        <v>16</v>
      </c>
      <c r="H17" s="84">
        <v>1</v>
      </c>
      <c r="I17" s="84">
        <v>6</v>
      </c>
      <c r="J17" s="84">
        <v>3</v>
      </c>
      <c r="K17" s="84">
        <v>6</v>
      </c>
    </row>
    <row r="18" spans="1:11" s="64" customFormat="1" ht="14.5" customHeight="1">
      <c r="A18" s="69" t="s">
        <v>18</v>
      </c>
      <c r="B18" s="85">
        <f t="shared" si="0"/>
        <v>34</v>
      </c>
      <c r="C18" s="85">
        <v>8</v>
      </c>
      <c r="D18" s="85">
        <v>7</v>
      </c>
      <c r="E18" s="85">
        <v>16</v>
      </c>
      <c r="F18" s="85">
        <v>3</v>
      </c>
      <c r="G18" s="85">
        <f t="shared" si="1"/>
        <v>20</v>
      </c>
      <c r="H18" s="85">
        <v>8</v>
      </c>
      <c r="I18" s="85">
        <v>7</v>
      </c>
      <c r="J18" s="85">
        <v>4</v>
      </c>
      <c r="K18" s="85">
        <v>1</v>
      </c>
    </row>
    <row r="19" spans="1:11" s="64" customFormat="1" ht="14.5" customHeight="1">
      <c r="A19" s="68" t="s">
        <v>19</v>
      </c>
      <c r="B19" s="84">
        <f t="shared" si="0"/>
        <v>325</v>
      </c>
      <c r="C19" s="84">
        <v>49</v>
      </c>
      <c r="D19" s="84">
        <v>123</v>
      </c>
      <c r="E19" s="84">
        <v>98</v>
      </c>
      <c r="F19" s="84">
        <v>55</v>
      </c>
      <c r="G19" s="84">
        <f t="shared" si="1"/>
        <v>199</v>
      </c>
      <c r="H19" s="84">
        <v>37</v>
      </c>
      <c r="I19" s="84">
        <v>108</v>
      </c>
      <c r="J19" s="84">
        <v>17</v>
      </c>
      <c r="K19" s="84">
        <v>37</v>
      </c>
    </row>
    <row r="20" spans="1:11" s="64" customFormat="1" ht="14.5" customHeight="1">
      <c r="A20" s="69" t="s">
        <v>20</v>
      </c>
      <c r="B20" s="85">
        <f t="shared" si="0"/>
        <v>0</v>
      </c>
      <c r="C20" s="85">
        <v>0</v>
      </c>
      <c r="D20" s="85">
        <v>0</v>
      </c>
      <c r="E20" s="85">
        <v>0</v>
      </c>
      <c r="F20" s="85">
        <v>0</v>
      </c>
      <c r="G20" s="85">
        <f t="shared" si="1"/>
        <v>0</v>
      </c>
      <c r="H20" s="85">
        <v>0</v>
      </c>
      <c r="I20" s="85">
        <v>0</v>
      </c>
      <c r="J20" s="85">
        <v>0</v>
      </c>
      <c r="K20" s="85">
        <v>0</v>
      </c>
    </row>
    <row r="21" spans="1:11" s="64" customFormat="1" ht="14.5" customHeight="1">
      <c r="A21" s="43" t="s">
        <v>31</v>
      </c>
      <c r="B21" s="84">
        <f t="shared" si="0"/>
        <v>1821</v>
      </c>
      <c r="C21" s="84">
        <f>SUM(C22:C27)</f>
        <v>911</v>
      </c>
      <c r="D21" s="84">
        <f>SUM(D22:D27)</f>
        <v>480</v>
      </c>
      <c r="E21" s="84">
        <f>SUM(E22:E27)</f>
        <v>266</v>
      </c>
      <c r="F21" s="84">
        <f>SUM(F22:F27)</f>
        <v>164</v>
      </c>
      <c r="G21" s="84">
        <f t="shared" si="1"/>
        <v>929</v>
      </c>
      <c r="H21" s="84">
        <f>SUM(H22:H27)</f>
        <v>493</v>
      </c>
      <c r="I21" s="84">
        <f>SUM(I22:I27)</f>
        <v>275</v>
      </c>
      <c r="J21" s="84">
        <f>SUM(J22:J27)</f>
        <v>61</v>
      </c>
      <c r="K21" s="84">
        <f>SUM(K22:K27)</f>
        <v>100</v>
      </c>
    </row>
    <row r="22" spans="1:11" s="64" customFormat="1" ht="14.5" customHeight="1">
      <c r="A22" s="69" t="s">
        <v>21</v>
      </c>
      <c r="B22" s="85">
        <f t="shared" si="0"/>
        <v>7</v>
      </c>
      <c r="C22" s="85">
        <v>0</v>
      </c>
      <c r="D22" s="85">
        <v>6</v>
      </c>
      <c r="E22" s="85">
        <v>0</v>
      </c>
      <c r="F22" s="85">
        <v>1</v>
      </c>
      <c r="G22" s="85">
        <f t="shared" si="1"/>
        <v>6</v>
      </c>
      <c r="H22" s="85">
        <v>0</v>
      </c>
      <c r="I22" s="85">
        <v>5</v>
      </c>
      <c r="J22" s="85">
        <v>0</v>
      </c>
      <c r="K22" s="85">
        <v>1</v>
      </c>
    </row>
    <row r="23" spans="1:11" s="64" customFormat="1" ht="14.5" customHeight="1">
      <c r="A23" s="68" t="s">
        <v>22</v>
      </c>
      <c r="B23" s="84">
        <f t="shared" si="0"/>
        <v>216</v>
      </c>
      <c r="C23" s="84">
        <v>111</v>
      </c>
      <c r="D23" s="84">
        <v>47</v>
      </c>
      <c r="E23" s="84">
        <v>30</v>
      </c>
      <c r="F23" s="84">
        <v>28</v>
      </c>
      <c r="G23" s="84">
        <f t="shared" si="1"/>
        <v>123</v>
      </c>
      <c r="H23" s="84">
        <v>62</v>
      </c>
      <c r="I23" s="84">
        <v>28</v>
      </c>
      <c r="J23" s="84">
        <v>12</v>
      </c>
      <c r="K23" s="84">
        <v>21</v>
      </c>
    </row>
    <row r="24" spans="1:11" s="64" customFormat="1" ht="14.5" customHeight="1">
      <c r="A24" s="69" t="s">
        <v>32</v>
      </c>
      <c r="B24" s="85">
        <f t="shared" si="0"/>
        <v>504</v>
      </c>
      <c r="C24" s="85">
        <v>245</v>
      </c>
      <c r="D24" s="85">
        <v>147</v>
      </c>
      <c r="E24" s="85">
        <v>73</v>
      </c>
      <c r="F24" s="85">
        <v>39</v>
      </c>
      <c r="G24" s="85">
        <f t="shared" si="1"/>
        <v>237</v>
      </c>
      <c r="H24" s="85">
        <v>124</v>
      </c>
      <c r="I24" s="85">
        <v>84</v>
      </c>
      <c r="J24" s="85">
        <v>14</v>
      </c>
      <c r="K24" s="85">
        <v>15</v>
      </c>
    </row>
    <row r="25" spans="1:11" s="64" customFormat="1" ht="14.5" customHeight="1">
      <c r="A25" s="68" t="s">
        <v>23</v>
      </c>
      <c r="B25" s="88">
        <f t="shared" si="0"/>
        <v>596</v>
      </c>
      <c r="C25" s="88">
        <v>266</v>
      </c>
      <c r="D25" s="88">
        <v>173</v>
      </c>
      <c r="E25" s="88">
        <v>92</v>
      </c>
      <c r="F25" s="88">
        <v>65</v>
      </c>
      <c r="G25" s="88">
        <f t="shared" si="1"/>
        <v>291</v>
      </c>
      <c r="H25" s="88">
        <v>136</v>
      </c>
      <c r="I25" s="88">
        <v>95</v>
      </c>
      <c r="J25" s="88">
        <v>18</v>
      </c>
      <c r="K25" s="88">
        <v>42</v>
      </c>
    </row>
    <row r="26" spans="1:11" s="64" customFormat="1" ht="14.5" customHeight="1">
      <c r="A26" s="69" t="s">
        <v>24</v>
      </c>
      <c r="B26" s="85">
        <f t="shared" si="0"/>
        <v>124</v>
      </c>
      <c r="C26" s="85">
        <v>69</v>
      </c>
      <c r="D26" s="85">
        <v>26</v>
      </c>
      <c r="E26" s="85">
        <v>18</v>
      </c>
      <c r="F26" s="85">
        <v>11</v>
      </c>
      <c r="G26" s="85">
        <f t="shared" si="1"/>
        <v>64</v>
      </c>
      <c r="H26" s="85">
        <v>36</v>
      </c>
      <c r="I26" s="85">
        <v>17</v>
      </c>
      <c r="J26" s="85">
        <v>6</v>
      </c>
      <c r="K26" s="85">
        <v>5</v>
      </c>
    </row>
    <row r="27" spans="1:11" s="64" customFormat="1" ht="14.5" customHeight="1">
      <c r="A27" s="68" t="s">
        <v>25</v>
      </c>
      <c r="B27" s="84">
        <f t="shared" si="0"/>
        <v>374</v>
      </c>
      <c r="C27" s="84">
        <v>220</v>
      </c>
      <c r="D27" s="84">
        <v>81</v>
      </c>
      <c r="E27" s="84">
        <v>53</v>
      </c>
      <c r="F27" s="84">
        <v>20</v>
      </c>
      <c r="G27" s="84">
        <f t="shared" si="1"/>
        <v>208</v>
      </c>
      <c r="H27" s="84">
        <v>135</v>
      </c>
      <c r="I27" s="84">
        <v>46</v>
      </c>
      <c r="J27" s="84">
        <v>11</v>
      </c>
      <c r="K27" s="84">
        <v>16</v>
      </c>
    </row>
    <row r="28" spans="1:11" s="64" customFormat="1" ht="14.5" customHeight="1">
      <c r="A28" s="83"/>
      <c r="B28" s="477" t="s">
        <v>94</v>
      </c>
      <c r="C28" s="477"/>
      <c r="D28" s="477"/>
      <c r="E28" s="477"/>
      <c r="F28" s="477"/>
      <c r="G28" s="477" t="s">
        <v>94</v>
      </c>
      <c r="H28" s="477"/>
      <c r="I28" s="477"/>
      <c r="J28" s="477"/>
      <c r="K28" s="477"/>
    </row>
    <row r="29" spans="1:11" s="64" customFormat="1" ht="14.5" customHeight="1">
      <c r="A29" s="7" t="s">
        <v>10</v>
      </c>
      <c r="B29" s="86">
        <f>B9*100/$B9</f>
        <v>100</v>
      </c>
      <c r="C29" s="221">
        <f t="shared" ref="C29:F30" si="2">C9*100/$B9</f>
        <v>24.244256348246676</v>
      </c>
      <c r="D29" s="221">
        <f t="shared" si="2"/>
        <v>25.675130995566303</v>
      </c>
      <c r="E29" s="221">
        <f t="shared" si="2"/>
        <v>31.640467553405884</v>
      </c>
      <c r="F29" s="221">
        <f t="shared" si="2"/>
        <v>18.440145102781138</v>
      </c>
      <c r="G29" s="86">
        <f>G9*100/$G9</f>
        <v>100</v>
      </c>
      <c r="H29" s="221">
        <f>H9*100/$G9</f>
        <v>26.74943566591422</v>
      </c>
      <c r="I29" s="221">
        <f>I9*100/$G9</f>
        <v>33.747178329571106</v>
      </c>
      <c r="J29" s="221">
        <f>J9*100/$G9</f>
        <v>12.753950338600452</v>
      </c>
      <c r="K29" s="221">
        <f>K9*100/$G9</f>
        <v>26.74943566591422</v>
      </c>
    </row>
    <row r="30" spans="1:11" s="64" customFormat="1" ht="14.5" customHeight="1">
      <c r="A30" s="44" t="s">
        <v>30</v>
      </c>
      <c r="B30" s="87">
        <f>B10*100/$B10</f>
        <v>100</v>
      </c>
      <c r="C30" s="222">
        <f t="shared" si="2"/>
        <v>9.2964024196115886</v>
      </c>
      <c r="D30" s="222">
        <f t="shared" si="2"/>
        <v>25.278573702642472</v>
      </c>
      <c r="E30" s="222">
        <f t="shared" si="2"/>
        <v>41.515440942375037</v>
      </c>
      <c r="F30" s="222">
        <f t="shared" si="2"/>
        <v>23.909582935370899</v>
      </c>
      <c r="G30" s="87">
        <f t="shared" ref="G30:K45" si="3">G10*100/$G10</f>
        <v>100</v>
      </c>
      <c r="H30" s="222">
        <f t="shared" si="3"/>
        <v>12.608444187391555</v>
      </c>
      <c r="I30" s="222">
        <f t="shared" si="3"/>
        <v>35.974551764025449</v>
      </c>
      <c r="J30" s="222">
        <f t="shared" si="3"/>
        <v>16.078658183921341</v>
      </c>
      <c r="K30" s="222">
        <f t="shared" si="3"/>
        <v>35.338345864661655</v>
      </c>
    </row>
    <row r="31" spans="1:11" s="64" customFormat="1" ht="14.5" customHeight="1">
      <c r="A31" s="68" t="s">
        <v>11</v>
      </c>
      <c r="B31" s="86">
        <f t="shared" ref="B31:F46" si="4">B11*100/$B11</f>
        <v>100</v>
      </c>
      <c r="C31" s="221">
        <f t="shared" si="4"/>
        <v>11.388888888888889</v>
      </c>
      <c r="D31" s="221">
        <f t="shared" si="4"/>
        <v>21.666666666666668</v>
      </c>
      <c r="E31" s="221">
        <f t="shared" si="4"/>
        <v>41.388888888888886</v>
      </c>
      <c r="F31" s="221">
        <f t="shared" si="4"/>
        <v>25.555555555555557</v>
      </c>
      <c r="G31" s="86">
        <f t="shared" si="3"/>
        <v>100</v>
      </c>
      <c r="H31" s="221">
        <f t="shared" si="3"/>
        <v>18.918918918918919</v>
      </c>
      <c r="I31" s="221">
        <f t="shared" si="3"/>
        <v>36.216216216216218</v>
      </c>
      <c r="J31" s="221">
        <f t="shared" si="3"/>
        <v>12.972972972972974</v>
      </c>
      <c r="K31" s="221">
        <f t="shared" si="3"/>
        <v>31.891891891891891</v>
      </c>
    </row>
    <row r="32" spans="1:11" s="64" customFormat="1" ht="14.5" customHeight="1">
      <c r="A32" s="69" t="s">
        <v>12</v>
      </c>
      <c r="B32" s="87">
        <f t="shared" si="4"/>
        <v>100</v>
      </c>
      <c r="C32" s="222">
        <f t="shared" si="4"/>
        <v>20.930232558139537</v>
      </c>
      <c r="D32" s="222">
        <f t="shared" si="4"/>
        <v>30.232558139534884</v>
      </c>
      <c r="E32" s="222">
        <f t="shared" si="4"/>
        <v>33.333333333333336</v>
      </c>
      <c r="F32" s="222">
        <f t="shared" si="4"/>
        <v>15.503875968992247</v>
      </c>
      <c r="G32" s="87">
        <f t="shared" si="3"/>
        <v>100</v>
      </c>
      <c r="H32" s="222">
        <f t="shared" si="3"/>
        <v>25</v>
      </c>
      <c r="I32" s="222">
        <f t="shared" si="3"/>
        <v>34.523809523809526</v>
      </c>
      <c r="J32" s="222">
        <f t="shared" si="3"/>
        <v>23.80952380952381</v>
      </c>
      <c r="K32" s="222">
        <f t="shared" si="3"/>
        <v>16.666666666666668</v>
      </c>
    </row>
    <row r="33" spans="1:11" s="64" customFormat="1" ht="14.5" customHeight="1">
      <c r="A33" s="68" t="s">
        <v>13</v>
      </c>
      <c r="B33" s="86">
        <f t="shared" si="4"/>
        <v>100</v>
      </c>
      <c r="C33" s="221">
        <f t="shared" si="4"/>
        <v>7.2080291970802923</v>
      </c>
      <c r="D33" s="221">
        <f t="shared" si="4"/>
        <v>25.547445255474454</v>
      </c>
      <c r="E33" s="221">
        <f t="shared" si="4"/>
        <v>45.894160583941606</v>
      </c>
      <c r="F33" s="221">
        <f t="shared" si="4"/>
        <v>21.350364963503651</v>
      </c>
      <c r="G33" s="86">
        <f t="shared" si="3"/>
        <v>100</v>
      </c>
      <c r="H33" s="221">
        <f t="shared" si="3"/>
        <v>8.1871345029239766</v>
      </c>
      <c r="I33" s="221">
        <f t="shared" si="3"/>
        <v>40.350877192982459</v>
      </c>
      <c r="J33" s="221">
        <f t="shared" si="3"/>
        <v>17.153996101364523</v>
      </c>
      <c r="K33" s="221">
        <f t="shared" si="3"/>
        <v>34.307992202729046</v>
      </c>
    </row>
    <row r="34" spans="1:11" s="64" customFormat="1" ht="14.5" customHeight="1">
      <c r="A34" s="69" t="s">
        <v>14</v>
      </c>
      <c r="B34" s="87">
        <f t="shared" si="4"/>
        <v>100</v>
      </c>
      <c r="C34" s="222">
        <f t="shared" si="4"/>
        <v>12.244897959183673</v>
      </c>
      <c r="D34" s="222">
        <f t="shared" si="4"/>
        <v>18.367346938775512</v>
      </c>
      <c r="E34" s="222">
        <f t="shared" si="4"/>
        <v>44.897959183673471</v>
      </c>
      <c r="F34" s="222">
        <f t="shared" si="4"/>
        <v>24.489795918367346</v>
      </c>
      <c r="G34" s="87">
        <f t="shared" si="3"/>
        <v>100</v>
      </c>
      <c r="H34" s="222">
        <f t="shared" si="3"/>
        <v>25</v>
      </c>
      <c r="I34" s="222">
        <f t="shared" si="3"/>
        <v>33.333333333333336</v>
      </c>
      <c r="J34" s="222">
        <f t="shared" si="3"/>
        <v>8.3333333333333339</v>
      </c>
      <c r="K34" s="222">
        <f t="shared" si="3"/>
        <v>33.333333333333336</v>
      </c>
    </row>
    <row r="35" spans="1:11" s="64" customFormat="1" ht="14.5" customHeight="1">
      <c r="A35" s="68" t="s">
        <v>15</v>
      </c>
      <c r="B35" s="86">
        <f t="shared" si="4"/>
        <v>100</v>
      </c>
      <c r="C35" s="221">
        <f t="shared" si="4"/>
        <v>6.8599033816425123</v>
      </c>
      <c r="D35" s="221">
        <f t="shared" si="4"/>
        <v>22.415458937198068</v>
      </c>
      <c r="E35" s="221">
        <f t="shared" si="4"/>
        <v>42.415458937198068</v>
      </c>
      <c r="F35" s="221">
        <f t="shared" si="4"/>
        <v>28.309178743961354</v>
      </c>
      <c r="G35" s="86">
        <f t="shared" si="3"/>
        <v>100</v>
      </c>
      <c r="H35" s="221">
        <f t="shared" si="3"/>
        <v>9.4249201277955272</v>
      </c>
      <c r="I35" s="221">
        <f t="shared" si="3"/>
        <v>27.635782747603834</v>
      </c>
      <c r="J35" s="221">
        <f t="shared" si="3"/>
        <v>18.051118210862619</v>
      </c>
      <c r="K35" s="221">
        <f t="shared" si="3"/>
        <v>44.888178913738017</v>
      </c>
    </row>
    <row r="36" spans="1:11" s="64" customFormat="1" ht="14.5" customHeight="1">
      <c r="A36" s="69" t="s">
        <v>16</v>
      </c>
      <c r="B36" s="87">
        <f t="shared" si="4"/>
        <v>100</v>
      </c>
      <c r="C36" s="222">
        <f t="shared" si="4"/>
        <v>10.75268817204301</v>
      </c>
      <c r="D36" s="222">
        <f t="shared" si="4"/>
        <v>20.43010752688172</v>
      </c>
      <c r="E36" s="222">
        <f t="shared" si="4"/>
        <v>30.107526881720432</v>
      </c>
      <c r="F36" s="222">
        <f t="shared" si="4"/>
        <v>38.70967741935484</v>
      </c>
      <c r="G36" s="87">
        <f t="shared" si="3"/>
        <v>100</v>
      </c>
      <c r="H36" s="222">
        <f t="shared" si="3"/>
        <v>14.516129032258064</v>
      </c>
      <c r="I36" s="222">
        <f t="shared" si="3"/>
        <v>27.419354838709676</v>
      </c>
      <c r="J36" s="222">
        <f t="shared" si="3"/>
        <v>11.290322580645162</v>
      </c>
      <c r="K36" s="222">
        <f t="shared" si="3"/>
        <v>46.774193548387096</v>
      </c>
    </row>
    <row r="37" spans="1:11" s="64" customFormat="1" ht="14.5" customHeight="1">
      <c r="A37" s="68" t="s">
        <v>17</v>
      </c>
      <c r="B37" s="86">
        <f t="shared" si="4"/>
        <v>100</v>
      </c>
      <c r="C37" s="221">
        <f t="shared" si="4"/>
        <v>5</v>
      </c>
      <c r="D37" s="221">
        <f>D17*100/$B17</f>
        <v>35</v>
      </c>
      <c r="E37" s="221">
        <f t="shared" si="4"/>
        <v>30</v>
      </c>
      <c r="F37" s="221">
        <f t="shared" si="4"/>
        <v>30</v>
      </c>
      <c r="G37" s="86">
        <f t="shared" si="3"/>
        <v>100</v>
      </c>
      <c r="H37" s="221">
        <f t="shared" si="3"/>
        <v>6.25</v>
      </c>
      <c r="I37" s="221">
        <f t="shared" si="3"/>
        <v>37.5</v>
      </c>
      <c r="J37" s="221">
        <f t="shared" si="3"/>
        <v>18.75</v>
      </c>
      <c r="K37" s="221">
        <f t="shared" si="3"/>
        <v>37.5</v>
      </c>
    </row>
    <row r="38" spans="1:11" s="64" customFormat="1" ht="14.5" customHeight="1">
      <c r="A38" s="69" t="s">
        <v>18</v>
      </c>
      <c r="B38" s="87">
        <f t="shared" si="4"/>
        <v>100</v>
      </c>
      <c r="C38" s="222">
        <f t="shared" si="4"/>
        <v>23.529411764705884</v>
      </c>
      <c r="D38" s="222">
        <f t="shared" si="4"/>
        <v>20.588235294117649</v>
      </c>
      <c r="E38" s="222">
        <f t="shared" si="4"/>
        <v>47.058823529411768</v>
      </c>
      <c r="F38" s="222">
        <f t="shared" si="4"/>
        <v>8.8235294117647065</v>
      </c>
      <c r="G38" s="87">
        <f t="shared" si="3"/>
        <v>100</v>
      </c>
      <c r="H38" s="222">
        <f t="shared" si="3"/>
        <v>40</v>
      </c>
      <c r="I38" s="222">
        <f t="shared" si="3"/>
        <v>35</v>
      </c>
      <c r="J38" s="222">
        <f t="shared" si="3"/>
        <v>20</v>
      </c>
      <c r="K38" s="222">
        <f t="shared" si="3"/>
        <v>5</v>
      </c>
    </row>
    <row r="39" spans="1:11" s="64" customFormat="1" ht="14.5" customHeight="1">
      <c r="A39" s="68" t="s">
        <v>19</v>
      </c>
      <c r="B39" s="86">
        <f t="shared" si="4"/>
        <v>100</v>
      </c>
      <c r="C39" s="221">
        <f t="shared" si="4"/>
        <v>15.076923076923077</v>
      </c>
      <c r="D39" s="221">
        <f t="shared" si="4"/>
        <v>37.846153846153847</v>
      </c>
      <c r="E39" s="221">
        <f t="shared" si="4"/>
        <v>30.153846153846153</v>
      </c>
      <c r="F39" s="221">
        <f t="shared" si="4"/>
        <v>16.923076923076923</v>
      </c>
      <c r="G39" s="86">
        <f t="shared" si="3"/>
        <v>100</v>
      </c>
      <c r="H39" s="221">
        <f t="shared" si="3"/>
        <v>18.592964824120603</v>
      </c>
      <c r="I39" s="221">
        <f t="shared" si="3"/>
        <v>54.2713567839196</v>
      </c>
      <c r="J39" s="221">
        <f t="shared" si="3"/>
        <v>8.5427135678391952</v>
      </c>
      <c r="K39" s="221">
        <f t="shared" si="3"/>
        <v>18.592964824120603</v>
      </c>
    </row>
    <row r="40" spans="1:11" s="64" customFormat="1" ht="14.5" customHeight="1">
      <c r="A40" s="69" t="s">
        <v>20</v>
      </c>
      <c r="B40" s="223" t="s">
        <v>158</v>
      </c>
      <c r="C40" s="222">
        <v>0</v>
      </c>
      <c r="D40" s="222">
        <v>0</v>
      </c>
      <c r="E40" s="222">
        <v>0</v>
      </c>
      <c r="F40" s="222">
        <v>0</v>
      </c>
      <c r="G40" s="223" t="s">
        <v>158</v>
      </c>
      <c r="H40" s="223" t="s">
        <v>158</v>
      </c>
      <c r="I40" s="223" t="s">
        <v>158</v>
      </c>
      <c r="J40" s="223" t="s">
        <v>158</v>
      </c>
      <c r="K40" s="223" t="s">
        <v>158</v>
      </c>
    </row>
    <row r="41" spans="1:11" s="64" customFormat="1" ht="14.5" customHeight="1">
      <c r="A41" s="43" t="s">
        <v>31</v>
      </c>
      <c r="B41" s="86">
        <f t="shared" si="4"/>
        <v>100</v>
      </c>
      <c r="C41" s="221">
        <f t="shared" si="4"/>
        <v>50.027457440966501</v>
      </c>
      <c r="D41" s="221">
        <f t="shared" si="4"/>
        <v>26.359143327841846</v>
      </c>
      <c r="E41" s="221">
        <f t="shared" si="4"/>
        <v>14.607358594179022</v>
      </c>
      <c r="F41" s="221">
        <f t="shared" si="4"/>
        <v>9.0060406370126298</v>
      </c>
      <c r="G41" s="86">
        <f t="shared" si="3"/>
        <v>100</v>
      </c>
      <c r="H41" s="221">
        <f t="shared" si="3"/>
        <v>53.067814854682453</v>
      </c>
      <c r="I41" s="221">
        <f t="shared" si="3"/>
        <v>29.60172228202368</v>
      </c>
      <c r="J41" s="221">
        <f t="shared" si="3"/>
        <v>6.566200215285253</v>
      </c>
      <c r="K41" s="221">
        <f t="shared" si="3"/>
        <v>10.764262648008611</v>
      </c>
    </row>
    <row r="42" spans="1:11" s="64" customFormat="1" ht="14.5" customHeight="1">
      <c r="A42" s="69" t="s">
        <v>21</v>
      </c>
      <c r="B42" s="87">
        <f t="shared" si="4"/>
        <v>100</v>
      </c>
      <c r="C42" s="222">
        <f t="shared" si="4"/>
        <v>0</v>
      </c>
      <c r="D42" s="222">
        <f t="shared" si="4"/>
        <v>85.714285714285708</v>
      </c>
      <c r="E42" s="222">
        <f t="shared" si="4"/>
        <v>0</v>
      </c>
      <c r="F42" s="222">
        <f t="shared" si="4"/>
        <v>14.285714285714286</v>
      </c>
      <c r="G42" s="87">
        <f t="shared" si="3"/>
        <v>100</v>
      </c>
      <c r="H42" s="222">
        <f t="shared" si="3"/>
        <v>0</v>
      </c>
      <c r="I42" s="222">
        <f t="shared" si="3"/>
        <v>83.333333333333329</v>
      </c>
      <c r="J42" s="222">
        <f t="shared" si="3"/>
        <v>0</v>
      </c>
      <c r="K42" s="222">
        <f t="shared" si="3"/>
        <v>16.666666666666668</v>
      </c>
    </row>
    <row r="43" spans="1:11" s="64" customFormat="1" ht="14.5" customHeight="1">
      <c r="A43" s="68" t="s">
        <v>22</v>
      </c>
      <c r="B43" s="86">
        <f t="shared" si="4"/>
        <v>100</v>
      </c>
      <c r="C43" s="221">
        <f t="shared" si="4"/>
        <v>51.388888888888886</v>
      </c>
      <c r="D43" s="221">
        <f t="shared" si="4"/>
        <v>21.75925925925926</v>
      </c>
      <c r="E43" s="221">
        <f t="shared" si="4"/>
        <v>13.888888888888889</v>
      </c>
      <c r="F43" s="221">
        <f t="shared" si="4"/>
        <v>12.962962962962964</v>
      </c>
      <c r="G43" s="86">
        <f t="shared" si="3"/>
        <v>100</v>
      </c>
      <c r="H43" s="221">
        <f t="shared" si="3"/>
        <v>50.40650406504065</v>
      </c>
      <c r="I43" s="221">
        <f t="shared" si="3"/>
        <v>22.764227642276424</v>
      </c>
      <c r="J43" s="221">
        <f t="shared" si="3"/>
        <v>9.7560975609756095</v>
      </c>
      <c r="K43" s="221">
        <f t="shared" si="3"/>
        <v>17.073170731707318</v>
      </c>
    </row>
    <row r="44" spans="1:11" s="64" customFormat="1" ht="14.5" customHeight="1">
      <c r="A44" s="69" t="s">
        <v>32</v>
      </c>
      <c r="B44" s="87">
        <f t="shared" si="4"/>
        <v>100</v>
      </c>
      <c r="C44" s="222">
        <f t="shared" si="4"/>
        <v>48.611111111111114</v>
      </c>
      <c r="D44" s="222">
        <f t="shared" si="4"/>
        <v>29.166666666666668</v>
      </c>
      <c r="E44" s="222">
        <f t="shared" si="4"/>
        <v>14.484126984126984</v>
      </c>
      <c r="F44" s="222">
        <f t="shared" si="4"/>
        <v>7.7380952380952381</v>
      </c>
      <c r="G44" s="87">
        <f t="shared" si="3"/>
        <v>100</v>
      </c>
      <c r="H44" s="222">
        <f t="shared" si="3"/>
        <v>52.320675105485229</v>
      </c>
      <c r="I44" s="222">
        <f t="shared" si="3"/>
        <v>35.443037974683541</v>
      </c>
      <c r="J44" s="222">
        <f t="shared" si="3"/>
        <v>5.9071729957805905</v>
      </c>
      <c r="K44" s="222">
        <f t="shared" si="3"/>
        <v>6.3291139240506329</v>
      </c>
    </row>
    <row r="45" spans="1:11" ht="14.5" customHeight="1">
      <c r="A45" s="68" t="s">
        <v>23</v>
      </c>
      <c r="B45" s="86">
        <f t="shared" si="4"/>
        <v>100</v>
      </c>
      <c r="C45" s="221">
        <f t="shared" si="4"/>
        <v>44.630872483221474</v>
      </c>
      <c r="D45" s="221">
        <f t="shared" si="4"/>
        <v>29.026845637583893</v>
      </c>
      <c r="E45" s="221">
        <f t="shared" si="4"/>
        <v>15.436241610738255</v>
      </c>
      <c r="F45" s="221">
        <f t="shared" si="4"/>
        <v>10.906040268456376</v>
      </c>
      <c r="G45" s="86">
        <f t="shared" si="3"/>
        <v>100</v>
      </c>
      <c r="H45" s="221">
        <f t="shared" si="3"/>
        <v>46.735395189003434</v>
      </c>
      <c r="I45" s="221">
        <f t="shared" si="3"/>
        <v>32.646048109965633</v>
      </c>
      <c r="J45" s="221">
        <f t="shared" si="3"/>
        <v>6.1855670103092786</v>
      </c>
      <c r="K45" s="221">
        <f t="shared" si="3"/>
        <v>14.43298969072165</v>
      </c>
    </row>
    <row r="46" spans="1:11">
      <c r="A46" s="69" t="s">
        <v>24</v>
      </c>
      <c r="B46" s="87">
        <f t="shared" si="4"/>
        <v>100</v>
      </c>
      <c r="C46" s="222">
        <f t="shared" si="4"/>
        <v>55.645161290322584</v>
      </c>
      <c r="D46" s="222">
        <f t="shared" si="4"/>
        <v>20.967741935483872</v>
      </c>
      <c r="E46" s="222">
        <f t="shared" si="4"/>
        <v>14.516129032258064</v>
      </c>
      <c r="F46" s="222">
        <f t="shared" si="4"/>
        <v>8.870967741935484</v>
      </c>
      <c r="G46" s="87">
        <f t="shared" ref="G46:K47" si="5">G26*100/$G26</f>
        <v>100</v>
      </c>
      <c r="H46" s="222">
        <f t="shared" si="5"/>
        <v>56.25</v>
      </c>
      <c r="I46" s="222">
        <f t="shared" si="5"/>
        <v>26.5625</v>
      </c>
      <c r="J46" s="222">
        <f t="shared" si="5"/>
        <v>9.375</v>
      </c>
      <c r="K46" s="222">
        <f t="shared" si="5"/>
        <v>7.8125</v>
      </c>
    </row>
    <row r="47" spans="1:11">
      <c r="A47" s="68" t="s">
        <v>25</v>
      </c>
      <c r="B47" s="86">
        <f>B27*100/$B27</f>
        <v>100</v>
      </c>
      <c r="C47" s="221">
        <f>C27*100/$B27</f>
        <v>58.823529411764703</v>
      </c>
      <c r="D47" s="221">
        <f>D27*100/$B27</f>
        <v>21.657754010695186</v>
      </c>
      <c r="E47" s="221">
        <f>E27*100/$B27</f>
        <v>14.171122994652407</v>
      </c>
      <c r="F47" s="221">
        <f>F27*100/$B27</f>
        <v>5.3475935828877006</v>
      </c>
      <c r="G47" s="86">
        <f t="shared" si="5"/>
        <v>100</v>
      </c>
      <c r="H47" s="221">
        <f t="shared" si="5"/>
        <v>64.90384615384616</v>
      </c>
      <c r="I47" s="221">
        <f t="shared" si="5"/>
        <v>22.115384615384617</v>
      </c>
      <c r="J47" s="221">
        <f t="shared" si="5"/>
        <v>5.2884615384615383</v>
      </c>
      <c r="K47" s="221">
        <f t="shared" si="5"/>
        <v>7.6923076923076925</v>
      </c>
    </row>
    <row r="48" spans="1:11" ht="19" customHeight="1">
      <c r="A48" s="340" t="s">
        <v>318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pans="1:1" ht="14.5" customHeight="1">
      <c r="A49" s="210" t="s">
        <v>251</v>
      </c>
    </row>
  </sheetData>
  <mergeCells count="12">
    <mergeCell ref="A48:K48"/>
    <mergeCell ref="A5:A7"/>
    <mergeCell ref="B5:F5"/>
    <mergeCell ref="B8:F8"/>
    <mergeCell ref="G8:K8"/>
    <mergeCell ref="B28:F28"/>
    <mergeCell ref="G28:K28"/>
    <mergeCell ref="G5:K5"/>
    <mergeCell ref="B6:B7"/>
    <mergeCell ref="C6:F6"/>
    <mergeCell ref="G6:G7"/>
    <mergeCell ref="H6:K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E31" sqref="E31"/>
    </sheetView>
  </sheetViews>
  <sheetFormatPr baseColWidth="10" defaultColWidth="10.81640625" defaultRowHeight="14"/>
  <cols>
    <col min="1" max="1" width="26.1796875" style="1" customWidth="1"/>
    <col min="2" max="15" width="14.1796875" style="1" customWidth="1"/>
    <col min="16" max="16384" width="10.81640625" style="1"/>
  </cols>
  <sheetData>
    <row r="1" spans="1:15" s="40" customFormat="1" ht="20.149999999999999" customHeight="1">
      <c r="A1" s="35" t="s">
        <v>0</v>
      </c>
      <c r="B1" s="35"/>
      <c r="C1" s="35"/>
    </row>
    <row r="2" spans="1:15" s="40" customFormat="1" ht="14.5" customHeight="1">
      <c r="A2" s="35"/>
      <c r="B2" s="35"/>
      <c r="C2" s="35"/>
    </row>
    <row r="3" spans="1:15" s="40" customFormat="1" ht="14.5" customHeight="1">
      <c r="A3" s="54" t="s">
        <v>259</v>
      </c>
      <c r="B3" s="54"/>
      <c r="C3" s="54"/>
    </row>
    <row r="4" spans="1:15" s="15" customFormat="1" ht="14.5" customHeight="1"/>
    <row r="5" spans="1:15" s="2" customFormat="1" ht="14.5" customHeight="1">
      <c r="A5" s="342" t="s">
        <v>28</v>
      </c>
      <c r="B5" s="342" t="s">
        <v>2</v>
      </c>
      <c r="C5" s="380" t="s">
        <v>51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</row>
    <row r="6" spans="1:15" s="2" customFormat="1" ht="50.15" customHeight="1">
      <c r="A6" s="422"/>
      <c r="B6" s="422"/>
      <c r="C6" s="291" t="s">
        <v>146</v>
      </c>
      <c r="D6" s="291" t="s">
        <v>52</v>
      </c>
      <c r="E6" s="291" t="s">
        <v>98</v>
      </c>
      <c r="F6" s="291" t="s">
        <v>96</v>
      </c>
      <c r="G6" s="291" t="s">
        <v>47</v>
      </c>
      <c r="H6" s="291" t="s">
        <v>97</v>
      </c>
      <c r="I6" s="291" t="s">
        <v>48</v>
      </c>
      <c r="J6" s="291" t="s">
        <v>303</v>
      </c>
      <c r="K6" s="291" t="s">
        <v>49</v>
      </c>
      <c r="L6" s="291" t="s">
        <v>50</v>
      </c>
      <c r="M6" s="291" t="s">
        <v>301</v>
      </c>
      <c r="N6" s="291" t="s">
        <v>302</v>
      </c>
      <c r="O6" s="291" t="s">
        <v>9</v>
      </c>
    </row>
    <row r="7" spans="1:15" s="2" customFormat="1" ht="14.5" customHeight="1">
      <c r="A7" s="321"/>
      <c r="B7" s="335" t="s">
        <v>5</v>
      </c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</row>
    <row r="8" spans="1:15" s="2" customFormat="1" ht="14.5" customHeight="1">
      <c r="A8" s="280" t="s">
        <v>2</v>
      </c>
      <c r="B8" s="320">
        <f>SUM(B9:B15)</f>
        <v>54536</v>
      </c>
      <c r="C8" s="320">
        <f t="shared" ref="C8:O8" si="0">SUM(C9:C15)</f>
        <v>16535</v>
      </c>
      <c r="D8" s="320">
        <f t="shared" si="0"/>
        <v>13328</v>
      </c>
      <c r="E8" s="320">
        <f t="shared" si="0"/>
        <v>285</v>
      </c>
      <c r="F8" s="320">
        <f t="shared" si="0"/>
        <v>216</v>
      </c>
      <c r="G8" s="320">
        <f t="shared" si="0"/>
        <v>2085</v>
      </c>
      <c r="H8" s="320">
        <f t="shared" si="0"/>
        <v>552</v>
      </c>
      <c r="I8" s="320">
        <f t="shared" si="0"/>
        <v>14817</v>
      </c>
      <c r="J8" s="320">
        <f t="shared" si="0"/>
        <v>15</v>
      </c>
      <c r="K8" s="320">
        <f t="shared" si="0"/>
        <v>314</v>
      </c>
      <c r="L8" s="320">
        <f t="shared" si="0"/>
        <v>502</v>
      </c>
      <c r="M8" s="320">
        <f t="shared" si="0"/>
        <v>5762</v>
      </c>
      <c r="N8" s="320">
        <f t="shared" si="0"/>
        <v>121</v>
      </c>
      <c r="O8" s="320">
        <f t="shared" si="0"/>
        <v>4</v>
      </c>
    </row>
    <row r="9" spans="1:15" s="2" customFormat="1" ht="14.5" customHeight="1">
      <c r="A9" s="44" t="s">
        <v>3</v>
      </c>
      <c r="B9" s="10">
        <f>SUM(C9:O9)</f>
        <v>18034</v>
      </c>
      <c r="C9" s="10">
        <v>16535</v>
      </c>
      <c r="D9" s="11">
        <v>899</v>
      </c>
      <c r="E9" s="11">
        <v>285</v>
      </c>
      <c r="F9" s="11">
        <v>212</v>
      </c>
      <c r="G9" s="11">
        <v>32</v>
      </c>
      <c r="H9" s="11">
        <v>0</v>
      </c>
      <c r="I9" s="11">
        <v>10</v>
      </c>
      <c r="J9" s="11">
        <v>0</v>
      </c>
      <c r="K9" s="11">
        <v>2</v>
      </c>
      <c r="L9" s="11">
        <v>2</v>
      </c>
      <c r="M9" s="11">
        <v>54</v>
      </c>
      <c r="N9" s="11">
        <v>3</v>
      </c>
      <c r="O9" s="119">
        <v>0</v>
      </c>
    </row>
    <row r="10" spans="1:15" s="2" customFormat="1" ht="14.5" customHeight="1">
      <c r="A10" s="43" t="s">
        <v>39</v>
      </c>
      <c r="B10" s="12">
        <f t="shared" ref="B10:B15" si="1">SUM(C10:O10)</f>
        <v>8697</v>
      </c>
      <c r="C10" s="12">
        <v>0</v>
      </c>
      <c r="D10" s="13">
        <v>6736</v>
      </c>
      <c r="E10" s="13">
        <v>0</v>
      </c>
      <c r="F10" s="13">
        <v>0</v>
      </c>
      <c r="G10" s="13">
        <v>40</v>
      </c>
      <c r="H10" s="13">
        <v>0</v>
      </c>
      <c r="I10" s="13">
        <v>1155</v>
      </c>
      <c r="J10" s="13">
        <v>0</v>
      </c>
      <c r="K10" s="13">
        <v>145</v>
      </c>
      <c r="L10" s="13">
        <v>88</v>
      </c>
      <c r="M10" s="13">
        <v>502</v>
      </c>
      <c r="N10" s="13">
        <v>31</v>
      </c>
      <c r="O10" s="120">
        <v>0</v>
      </c>
    </row>
    <row r="11" spans="1:15" s="2" customFormat="1" ht="14.5" customHeight="1">
      <c r="A11" s="44" t="s">
        <v>225</v>
      </c>
      <c r="B11" s="10">
        <f t="shared" si="1"/>
        <v>9370</v>
      </c>
      <c r="C11" s="10">
        <v>0</v>
      </c>
      <c r="D11" s="11">
        <v>5150</v>
      </c>
      <c r="E11" s="11">
        <v>0</v>
      </c>
      <c r="F11" s="11">
        <v>0</v>
      </c>
      <c r="G11" s="11">
        <v>1998</v>
      </c>
      <c r="H11" s="11">
        <v>0</v>
      </c>
      <c r="I11" s="11">
        <v>1085</v>
      </c>
      <c r="J11" s="11">
        <v>5</v>
      </c>
      <c r="K11" s="11">
        <v>72</v>
      </c>
      <c r="L11" s="11">
        <v>159</v>
      </c>
      <c r="M11" s="11">
        <v>893</v>
      </c>
      <c r="N11" s="11">
        <v>8</v>
      </c>
      <c r="O11" s="119">
        <v>0</v>
      </c>
    </row>
    <row r="12" spans="1:15" s="2" customFormat="1" ht="14.5" customHeight="1">
      <c r="A12" s="43" t="s">
        <v>26</v>
      </c>
      <c r="B12" s="12">
        <f t="shared" si="1"/>
        <v>2424</v>
      </c>
      <c r="C12" s="12">
        <v>0</v>
      </c>
      <c r="D12" s="13">
        <v>34</v>
      </c>
      <c r="E12" s="13">
        <v>0</v>
      </c>
      <c r="F12" s="13">
        <v>0</v>
      </c>
      <c r="G12" s="13">
        <v>0</v>
      </c>
      <c r="H12" s="13">
        <v>0</v>
      </c>
      <c r="I12" s="13">
        <v>1679</v>
      </c>
      <c r="J12" s="13">
        <v>2</v>
      </c>
      <c r="K12" s="13">
        <v>5</v>
      </c>
      <c r="L12" s="13">
        <v>1</v>
      </c>
      <c r="M12" s="13">
        <v>695</v>
      </c>
      <c r="N12" s="13">
        <v>8</v>
      </c>
      <c r="O12" s="120">
        <v>0</v>
      </c>
    </row>
    <row r="13" spans="1:15" s="2" customFormat="1" ht="14.5" customHeight="1">
      <c r="A13" s="44" t="s">
        <v>227</v>
      </c>
      <c r="B13" s="10">
        <f t="shared" si="1"/>
        <v>4918</v>
      </c>
      <c r="C13" s="10">
        <v>0</v>
      </c>
      <c r="D13" s="11">
        <v>72</v>
      </c>
      <c r="E13" s="11">
        <v>0</v>
      </c>
      <c r="F13" s="11">
        <v>0</v>
      </c>
      <c r="G13" s="11">
        <v>2</v>
      </c>
      <c r="H13" s="11">
        <v>0</v>
      </c>
      <c r="I13" s="11">
        <v>3615</v>
      </c>
      <c r="J13" s="11">
        <v>6</v>
      </c>
      <c r="K13" s="11">
        <v>38</v>
      </c>
      <c r="L13" s="11">
        <v>5</v>
      </c>
      <c r="M13" s="11">
        <v>1172</v>
      </c>
      <c r="N13" s="11">
        <v>8</v>
      </c>
      <c r="O13" s="119">
        <v>0</v>
      </c>
    </row>
    <row r="14" spans="1:15" s="2" customFormat="1" ht="14.5" customHeight="1">
      <c r="A14" s="43" t="s">
        <v>27</v>
      </c>
      <c r="B14" s="12">
        <f t="shared" si="1"/>
        <v>1446</v>
      </c>
      <c r="C14" s="12">
        <v>0</v>
      </c>
      <c r="D14" s="13">
        <v>186</v>
      </c>
      <c r="E14" s="13">
        <v>0</v>
      </c>
      <c r="F14" s="13">
        <v>0</v>
      </c>
      <c r="G14" s="13">
        <v>0</v>
      </c>
      <c r="H14" s="13">
        <v>0</v>
      </c>
      <c r="I14" s="13">
        <v>1072</v>
      </c>
      <c r="J14" s="13">
        <v>0</v>
      </c>
      <c r="K14" s="13">
        <v>0</v>
      </c>
      <c r="L14" s="13">
        <v>1</v>
      </c>
      <c r="M14" s="13">
        <v>185</v>
      </c>
      <c r="N14" s="13">
        <v>2</v>
      </c>
      <c r="O14" s="120">
        <v>0</v>
      </c>
    </row>
    <row r="15" spans="1:15" s="2" customFormat="1" ht="14.5" customHeight="1">
      <c r="A15" s="322" t="s">
        <v>4</v>
      </c>
      <c r="B15" s="314">
        <f t="shared" si="1"/>
        <v>9647</v>
      </c>
      <c r="C15" s="314">
        <v>0</v>
      </c>
      <c r="D15" s="323">
        <v>251</v>
      </c>
      <c r="E15" s="323">
        <v>0</v>
      </c>
      <c r="F15" s="323">
        <v>4</v>
      </c>
      <c r="G15" s="323">
        <v>13</v>
      </c>
      <c r="H15" s="323">
        <v>552</v>
      </c>
      <c r="I15" s="323">
        <v>6201</v>
      </c>
      <c r="J15" s="323">
        <v>2</v>
      </c>
      <c r="K15" s="323">
        <v>52</v>
      </c>
      <c r="L15" s="323">
        <v>246</v>
      </c>
      <c r="M15" s="323">
        <v>2261</v>
      </c>
      <c r="N15" s="323">
        <v>61</v>
      </c>
      <c r="O15" s="324">
        <v>4</v>
      </c>
    </row>
    <row r="16" spans="1:15" s="2" customFormat="1" ht="14.5" customHeight="1">
      <c r="A16" s="328"/>
      <c r="B16" s="335" t="s">
        <v>95</v>
      </c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</row>
    <row r="17" spans="1:15" s="2" customFormat="1" ht="14.5" customHeight="1">
      <c r="A17" s="280" t="s">
        <v>2</v>
      </c>
      <c r="B17" s="325">
        <f>B8*100/$B8</f>
        <v>100</v>
      </c>
      <c r="C17" s="326">
        <f>C8*100/$B8</f>
        <v>30.319422033152414</v>
      </c>
      <c r="D17" s="311">
        <f t="shared" ref="D17:O17" si="2">D8*100/$B8</f>
        <v>24.438902743142144</v>
      </c>
      <c r="E17" s="311">
        <f t="shared" si="2"/>
        <v>0.52259058236761036</v>
      </c>
      <c r="F17" s="311">
        <f t="shared" si="2"/>
        <v>0.39606865189966262</v>
      </c>
      <c r="G17" s="311">
        <f t="shared" si="2"/>
        <v>3.8231626815314654</v>
      </c>
      <c r="H17" s="311">
        <f t="shared" si="2"/>
        <v>1.0121754437435821</v>
      </c>
      <c r="I17" s="311">
        <f t="shared" si="2"/>
        <v>27.169209329617132</v>
      </c>
      <c r="J17" s="311">
        <f t="shared" si="2"/>
        <v>2.7504767493032125E-2</v>
      </c>
      <c r="K17" s="311">
        <f t="shared" si="2"/>
        <v>0.57576646618747251</v>
      </c>
      <c r="L17" s="311">
        <f t="shared" si="2"/>
        <v>0.92049288543347518</v>
      </c>
      <c r="M17" s="311">
        <f t="shared" si="2"/>
        <v>10.56549801965674</v>
      </c>
      <c r="N17" s="311">
        <f t="shared" si="2"/>
        <v>0.22187179111045915</v>
      </c>
      <c r="O17" s="327">
        <f t="shared" si="2"/>
        <v>7.3346046648085665E-3</v>
      </c>
    </row>
    <row r="18" spans="1:15" s="2" customFormat="1" ht="14.5" customHeight="1">
      <c r="A18" s="44" t="s">
        <v>3</v>
      </c>
      <c r="B18" s="145">
        <f t="shared" ref="B18:O18" si="3">B9*100/$B9</f>
        <v>100</v>
      </c>
      <c r="C18" s="63">
        <f t="shared" si="3"/>
        <v>91.687922812465345</v>
      </c>
      <c r="D18" s="121">
        <f t="shared" si="3"/>
        <v>4.9850282799157144</v>
      </c>
      <c r="E18" s="121">
        <f t="shared" si="3"/>
        <v>1.5803482311189974</v>
      </c>
      <c r="F18" s="121">
        <f t="shared" si="3"/>
        <v>1.1755572806920263</v>
      </c>
      <c r="G18" s="121">
        <f t="shared" si="3"/>
        <v>0.17744260840634357</v>
      </c>
      <c r="H18" s="121">
        <f t="shared" si="3"/>
        <v>0</v>
      </c>
      <c r="I18" s="121">
        <f t="shared" si="3"/>
        <v>5.545081512698237E-2</v>
      </c>
      <c r="J18" s="121">
        <f t="shared" si="3"/>
        <v>0</v>
      </c>
      <c r="K18" s="121">
        <f t="shared" si="3"/>
        <v>1.1090163025396473E-2</v>
      </c>
      <c r="L18" s="121">
        <f t="shared" si="3"/>
        <v>1.1090163025396473E-2</v>
      </c>
      <c r="M18" s="121">
        <f t="shared" si="3"/>
        <v>0.29943440168570479</v>
      </c>
      <c r="N18" s="121">
        <f t="shared" si="3"/>
        <v>1.6635244538094712E-2</v>
      </c>
      <c r="O18" s="122">
        <f t="shared" si="3"/>
        <v>0</v>
      </c>
    </row>
    <row r="19" spans="1:15" s="64" customFormat="1" ht="14.5" customHeight="1">
      <c r="A19" s="43" t="s">
        <v>39</v>
      </c>
      <c r="B19" s="146">
        <f t="shared" ref="B19:O19" si="4">B10*100/$B10</f>
        <v>100</v>
      </c>
      <c r="C19" s="62">
        <f t="shared" si="4"/>
        <v>0</v>
      </c>
      <c r="D19" s="123">
        <f t="shared" si="4"/>
        <v>77.451994940784175</v>
      </c>
      <c r="E19" s="123">
        <f t="shared" si="4"/>
        <v>0</v>
      </c>
      <c r="F19" s="123">
        <f t="shared" si="4"/>
        <v>0</v>
      </c>
      <c r="G19" s="123">
        <f t="shared" si="4"/>
        <v>0.45992871104978728</v>
      </c>
      <c r="H19" s="123">
        <f t="shared" si="4"/>
        <v>0</v>
      </c>
      <c r="I19" s="123">
        <f t="shared" si="4"/>
        <v>13.280441531562607</v>
      </c>
      <c r="J19" s="123">
        <f t="shared" si="4"/>
        <v>0</v>
      </c>
      <c r="K19" s="123">
        <f t="shared" si="4"/>
        <v>1.667241577555479</v>
      </c>
      <c r="L19" s="123">
        <f t="shared" si="4"/>
        <v>1.011843164309532</v>
      </c>
      <c r="M19" s="123">
        <f t="shared" si="4"/>
        <v>5.7721053236748308</v>
      </c>
      <c r="N19" s="123">
        <f t="shared" si="4"/>
        <v>0.35644475106358514</v>
      </c>
      <c r="O19" s="124">
        <f t="shared" si="4"/>
        <v>0</v>
      </c>
    </row>
    <row r="20" spans="1:15" s="64" customFormat="1" ht="14.5" customHeight="1">
      <c r="A20" s="44" t="s">
        <v>225</v>
      </c>
      <c r="B20" s="145">
        <f t="shared" ref="B20:O20" si="5">B11*100/$B11</f>
        <v>100</v>
      </c>
      <c r="C20" s="63">
        <f t="shared" si="5"/>
        <v>0</v>
      </c>
      <c r="D20" s="121">
        <f t="shared" si="5"/>
        <v>54.96264674493063</v>
      </c>
      <c r="E20" s="121">
        <f t="shared" si="5"/>
        <v>0</v>
      </c>
      <c r="F20" s="121">
        <f t="shared" si="5"/>
        <v>0</v>
      </c>
      <c r="G20" s="121">
        <f t="shared" si="5"/>
        <v>21.323372465314833</v>
      </c>
      <c r="H20" s="121">
        <f t="shared" si="5"/>
        <v>0</v>
      </c>
      <c r="I20" s="121">
        <f t="shared" si="5"/>
        <v>11.579509071504802</v>
      </c>
      <c r="J20" s="121">
        <f t="shared" si="5"/>
        <v>5.3361792956243333E-2</v>
      </c>
      <c r="K20" s="121">
        <f t="shared" si="5"/>
        <v>0.76840981856990398</v>
      </c>
      <c r="L20" s="121">
        <f t="shared" si="5"/>
        <v>1.6969050160085379</v>
      </c>
      <c r="M20" s="121">
        <f t="shared" si="5"/>
        <v>9.5304162219850586</v>
      </c>
      <c r="N20" s="121">
        <f t="shared" si="5"/>
        <v>8.537886872998933E-2</v>
      </c>
      <c r="O20" s="122">
        <f t="shared" si="5"/>
        <v>0</v>
      </c>
    </row>
    <row r="21" spans="1:15" s="64" customFormat="1" ht="14.5" customHeight="1">
      <c r="A21" s="43" t="s">
        <v>26</v>
      </c>
      <c r="B21" s="146">
        <f t="shared" ref="B21:O21" si="6">B12*100/$B12</f>
        <v>100</v>
      </c>
      <c r="C21" s="62">
        <f t="shared" si="6"/>
        <v>0</v>
      </c>
      <c r="D21" s="123">
        <f t="shared" si="6"/>
        <v>1.4026402640264026</v>
      </c>
      <c r="E21" s="123">
        <f t="shared" si="6"/>
        <v>0</v>
      </c>
      <c r="F21" s="123">
        <f t="shared" si="6"/>
        <v>0</v>
      </c>
      <c r="G21" s="123">
        <f t="shared" si="6"/>
        <v>0</v>
      </c>
      <c r="H21" s="123">
        <f t="shared" si="6"/>
        <v>0</v>
      </c>
      <c r="I21" s="123">
        <f t="shared" si="6"/>
        <v>69.265676567656769</v>
      </c>
      <c r="J21" s="123">
        <f t="shared" si="6"/>
        <v>8.2508250825082508E-2</v>
      </c>
      <c r="K21" s="123">
        <f t="shared" si="6"/>
        <v>0.20627062706270627</v>
      </c>
      <c r="L21" s="123">
        <f t="shared" si="6"/>
        <v>4.1254125412541254E-2</v>
      </c>
      <c r="M21" s="123">
        <f t="shared" si="6"/>
        <v>28.671617161716171</v>
      </c>
      <c r="N21" s="123">
        <f t="shared" si="6"/>
        <v>0.33003300330033003</v>
      </c>
      <c r="O21" s="124">
        <f t="shared" si="6"/>
        <v>0</v>
      </c>
    </row>
    <row r="22" spans="1:15" ht="14.5" customHeight="1">
      <c r="A22" s="44" t="s">
        <v>227</v>
      </c>
      <c r="B22" s="145">
        <f t="shared" ref="B22:O22" si="7">B13*100/$B13</f>
        <v>100</v>
      </c>
      <c r="C22" s="63">
        <f t="shared" si="7"/>
        <v>0</v>
      </c>
      <c r="D22" s="63">
        <f t="shared" si="7"/>
        <v>1.464009760065067</v>
      </c>
      <c r="E22" s="63">
        <f t="shared" si="7"/>
        <v>0</v>
      </c>
      <c r="F22" s="63">
        <f t="shared" si="7"/>
        <v>0</v>
      </c>
      <c r="G22" s="63">
        <f t="shared" si="7"/>
        <v>4.0666937779585195E-2</v>
      </c>
      <c r="H22" s="63">
        <f t="shared" si="7"/>
        <v>0</v>
      </c>
      <c r="I22" s="63">
        <f t="shared" si="7"/>
        <v>73.50549003660025</v>
      </c>
      <c r="J22" s="63">
        <f t="shared" si="7"/>
        <v>0.12200081333875559</v>
      </c>
      <c r="K22" s="63">
        <f t="shared" si="7"/>
        <v>0.7726718178121188</v>
      </c>
      <c r="L22" s="63">
        <f t="shared" si="7"/>
        <v>0.101667344448963</v>
      </c>
      <c r="M22" s="63">
        <f t="shared" si="7"/>
        <v>23.830825538836926</v>
      </c>
      <c r="N22" s="63">
        <f t="shared" si="7"/>
        <v>0.16266775111834078</v>
      </c>
      <c r="O22" s="63">
        <f t="shared" si="7"/>
        <v>0</v>
      </c>
    </row>
    <row r="23" spans="1:15" ht="14.5" customHeight="1">
      <c r="A23" s="43" t="s">
        <v>27</v>
      </c>
      <c r="B23" s="146">
        <f t="shared" ref="B23:O23" si="8">B14*100/$B14</f>
        <v>100</v>
      </c>
      <c r="C23" s="62">
        <f t="shared" si="8"/>
        <v>0</v>
      </c>
      <c r="D23" s="62">
        <f t="shared" si="8"/>
        <v>12.863070539419088</v>
      </c>
      <c r="E23" s="62">
        <f t="shared" si="8"/>
        <v>0</v>
      </c>
      <c r="F23" s="62">
        <f t="shared" si="8"/>
        <v>0</v>
      </c>
      <c r="G23" s="62">
        <f t="shared" si="8"/>
        <v>0</v>
      </c>
      <c r="H23" s="62">
        <f t="shared" si="8"/>
        <v>0</v>
      </c>
      <c r="I23" s="62">
        <f t="shared" si="8"/>
        <v>74.135546334716466</v>
      </c>
      <c r="J23" s="62">
        <f t="shared" si="8"/>
        <v>0</v>
      </c>
      <c r="K23" s="62">
        <f t="shared" si="8"/>
        <v>0</v>
      </c>
      <c r="L23" s="62">
        <f t="shared" si="8"/>
        <v>6.9156293222683268E-2</v>
      </c>
      <c r="M23" s="62">
        <f t="shared" si="8"/>
        <v>12.793914246196405</v>
      </c>
      <c r="N23" s="62">
        <f t="shared" si="8"/>
        <v>0.13831258644536654</v>
      </c>
      <c r="O23" s="62">
        <f t="shared" si="8"/>
        <v>0</v>
      </c>
    </row>
    <row r="24" spans="1:15" ht="14.5" customHeight="1">
      <c r="A24" s="44" t="s">
        <v>4</v>
      </c>
      <c r="B24" s="145">
        <f t="shared" ref="B24:O24" si="9">B15*100/$B15</f>
        <v>100</v>
      </c>
      <c r="C24" s="63">
        <f t="shared" si="9"/>
        <v>0</v>
      </c>
      <c r="D24" s="63">
        <f t="shared" si="9"/>
        <v>2.6018451332020316</v>
      </c>
      <c r="E24" s="63">
        <f t="shared" si="9"/>
        <v>0</v>
      </c>
      <c r="F24" s="63">
        <f t="shared" si="9"/>
        <v>4.1463667461386959E-2</v>
      </c>
      <c r="G24" s="63">
        <f t="shared" si="9"/>
        <v>0.13475691924950761</v>
      </c>
      <c r="H24" s="63">
        <f t="shared" si="9"/>
        <v>5.7219861096714002</v>
      </c>
      <c r="I24" s="63">
        <f t="shared" si="9"/>
        <v>64.279050482015137</v>
      </c>
      <c r="J24" s="63">
        <f t="shared" si="9"/>
        <v>2.073183373069348E-2</v>
      </c>
      <c r="K24" s="63">
        <f t="shared" si="9"/>
        <v>0.53902767699803045</v>
      </c>
      <c r="L24" s="63">
        <f t="shared" si="9"/>
        <v>2.5500155488752978</v>
      </c>
      <c r="M24" s="63">
        <f t="shared" si="9"/>
        <v>23.437338032548979</v>
      </c>
      <c r="N24" s="63">
        <f t="shared" si="9"/>
        <v>0.63232092878615109</v>
      </c>
      <c r="O24" s="63">
        <f t="shared" si="9"/>
        <v>4.1463667461386959E-2</v>
      </c>
    </row>
    <row r="25" spans="1:15" ht="20" customHeight="1">
      <c r="A25" s="340" t="s">
        <v>304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</row>
  </sheetData>
  <mergeCells count="6">
    <mergeCell ref="B16:O16"/>
    <mergeCell ref="A25:O25"/>
    <mergeCell ref="C5:O5"/>
    <mergeCell ref="A5:A6"/>
    <mergeCell ref="B5:B6"/>
    <mergeCell ref="B7:O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A47" sqref="A47:XFD47"/>
    </sheetView>
  </sheetViews>
  <sheetFormatPr baseColWidth="10" defaultColWidth="10.81640625" defaultRowHeight="14"/>
  <cols>
    <col min="1" max="1" width="24.54296875" style="1" customWidth="1"/>
    <col min="2" max="15" width="14.1796875" style="1" customWidth="1"/>
    <col min="16" max="16384" width="10.81640625" style="1"/>
  </cols>
  <sheetData>
    <row r="1" spans="1:15" s="15" customFormat="1" ht="20.149999999999999" customHeight="1">
      <c r="A1" s="35" t="s">
        <v>0</v>
      </c>
    </row>
    <row r="2" spans="1:15" s="15" customFormat="1" ht="14.5" customHeight="1">
      <c r="A2" s="26"/>
    </row>
    <row r="3" spans="1:15" s="15" customFormat="1" ht="14.5" customHeight="1">
      <c r="A3" s="54" t="s">
        <v>343</v>
      </c>
    </row>
    <row r="4" spans="1:15" s="15" customFormat="1" ht="14.5" customHeight="1"/>
    <row r="5" spans="1:15">
      <c r="A5" s="380" t="s">
        <v>29</v>
      </c>
      <c r="B5" s="380" t="s">
        <v>2</v>
      </c>
      <c r="C5" s="380" t="s">
        <v>51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</row>
    <row r="6" spans="1:15" ht="40" customHeight="1">
      <c r="A6" s="380"/>
      <c r="B6" s="380"/>
      <c r="C6" s="96" t="s">
        <v>146</v>
      </c>
      <c r="D6" s="96" t="s">
        <v>52</v>
      </c>
      <c r="E6" s="96" t="s">
        <v>98</v>
      </c>
      <c r="F6" s="96" t="s">
        <v>96</v>
      </c>
      <c r="G6" s="96" t="s">
        <v>47</v>
      </c>
      <c r="H6" s="96" t="s">
        <v>97</v>
      </c>
      <c r="I6" s="96" t="s">
        <v>48</v>
      </c>
      <c r="J6" s="236" t="s">
        <v>303</v>
      </c>
      <c r="K6" s="236" t="s">
        <v>49</v>
      </c>
      <c r="L6" s="236" t="s">
        <v>50</v>
      </c>
      <c r="M6" s="236" t="s">
        <v>301</v>
      </c>
      <c r="N6" s="236" t="s">
        <v>302</v>
      </c>
      <c r="O6" s="96" t="s">
        <v>9</v>
      </c>
    </row>
    <row r="7" spans="1:15" ht="15" customHeight="1">
      <c r="A7" s="58"/>
      <c r="B7" s="378" t="s">
        <v>5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</row>
    <row r="8" spans="1:15">
      <c r="A8" s="7" t="s">
        <v>10</v>
      </c>
      <c r="B8" s="66">
        <f>SUM(B10:B19,B21:B26)</f>
        <v>54536</v>
      </c>
      <c r="C8" s="89">
        <f t="shared" ref="C8:I8" si="0">SUM(C10:C19,C21:C26)</f>
        <v>16535</v>
      </c>
      <c r="D8" s="89">
        <f t="shared" si="0"/>
        <v>13328</v>
      </c>
      <c r="E8" s="89">
        <f t="shared" si="0"/>
        <v>285</v>
      </c>
      <c r="F8" s="89">
        <f t="shared" si="0"/>
        <v>216</v>
      </c>
      <c r="G8" s="89">
        <f t="shared" si="0"/>
        <v>2085</v>
      </c>
      <c r="H8" s="89">
        <f t="shared" si="0"/>
        <v>552</v>
      </c>
      <c r="I8" s="89">
        <f t="shared" si="0"/>
        <v>14817</v>
      </c>
      <c r="J8" s="89">
        <f t="shared" ref="J8:O8" si="1">SUM(J10:J19,J21:J26)</f>
        <v>15</v>
      </c>
      <c r="K8" s="89">
        <f t="shared" si="1"/>
        <v>314</v>
      </c>
      <c r="L8" s="89">
        <f t="shared" si="1"/>
        <v>502</v>
      </c>
      <c r="M8" s="89">
        <f t="shared" si="1"/>
        <v>5762</v>
      </c>
      <c r="N8" s="89">
        <f t="shared" si="1"/>
        <v>121</v>
      </c>
      <c r="O8" s="89">
        <f t="shared" si="1"/>
        <v>4</v>
      </c>
    </row>
    <row r="9" spans="1:15">
      <c r="A9" s="44" t="s">
        <v>30</v>
      </c>
      <c r="B9" s="67">
        <f>SUM(B10:B19)</f>
        <v>43289</v>
      </c>
      <c r="C9" s="90">
        <f t="shared" ref="C9:I9" si="2">SUM(C10:C19)</f>
        <v>12455</v>
      </c>
      <c r="D9" s="90">
        <f t="shared" si="2"/>
        <v>12613</v>
      </c>
      <c r="E9" s="90">
        <f t="shared" si="2"/>
        <v>257</v>
      </c>
      <c r="F9" s="90">
        <f t="shared" si="2"/>
        <v>195</v>
      </c>
      <c r="G9" s="90">
        <f t="shared" si="2"/>
        <v>2051</v>
      </c>
      <c r="H9" s="90">
        <f t="shared" si="2"/>
        <v>431</v>
      </c>
      <c r="I9" s="90">
        <f t="shared" si="2"/>
        <v>10857</v>
      </c>
      <c r="J9" s="90">
        <f t="shared" ref="J9:O9" si="3">SUM(J10:J19)</f>
        <v>13</v>
      </c>
      <c r="K9" s="90">
        <f t="shared" si="3"/>
        <v>230</v>
      </c>
      <c r="L9" s="90">
        <f t="shared" si="3"/>
        <v>464</v>
      </c>
      <c r="M9" s="90">
        <f t="shared" si="3"/>
        <v>3629</v>
      </c>
      <c r="N9" s="90">
        <f t="shared" si="3"/>
        <v>90</v>
      </c>
      <c r="O9" s="90">
        <f t="shared" si="3"/>
        <v>4</v>
      </c>
    </row>
    <row r="10" spans="1:15" ht="14.15" customHeight="1">
      <c r="A10" s="68" t="s">
        <v>11</v>
      </c>
      <c r="B10" s="66">
        <f>SUM(C10:O10)</f>
        <v>1765</v>
      </c>
      <c r="C10" s="89">
        <v>263</v>
      </c>
      <c r="D10" s="89">
        <v>566</v>
      </c>
      <c r="E10" s="89">
        <v>52</v>
      </c>
      <c r="F10" s="89">
        <v>23</v>
      </c>
      <c r="G10" s="89">
        <v>0</v>
      </c>
      <c r="H10" s="89">
        <v>6</v>
      </c>
      <c r="I10" s="89">
        <v>619</v>
      </c>
      <c r="J10" s="89">
        <v>0</v>
      </c>
      <c r="K10" s="89">
        <v>6</v>
      </c>
      <c r="L10" s="89">
        <v>9</v>
      </c>
      <c r="M10" s="89">
        <v>219</v>
      </c>
      <c r="N10" s="89">
        <v>2</v>
      </c>
      <c r="O10" s="89">
        <v>0</v>
      </c>
    </row>
    <row r="11" spans="1:15" ht="14.15" customHeight="1">
      <c r="A11" s="69" t="s">
        <v>12</v>
      </c>
      <c r="B11" s="67">
        <f t="shared" ref="B11:B26" si="4">SUM(C11:O11)</f>
        <v>1048</v>
      </c>
      <c r="C11" s="90">
        <v>6</v>
      </c>
      <c r="D11" s="90">
        <v>172</v>
      </c>
      <c r="E11" s="90">
        <v>0</v>
      </c>
      <c r="F11" s="90">
        <v>5</v>
      </c>
      <c r="G11" s="90">
        <v>5</v>
      </c>
      <c r="H11" s="90">
        <v>92</v>
      </c>
      <c r="I11" s="90">
        <v>390</v>
      </c>
      <c r="J11" s="90">
        <v>0</v>
      </c>
      <c r="K11" s="90">
        <v>30</v>
      </c>
      <c r="L11" s="90">
        <v>18</v>
      </c>
      <c r="M11" s="90">
        <v>320</v>
      </c>
      <c r="N11" s="90">
        <v>10</v>
      </c>
      <c r="O11" s="90">
        <v>0</v>
      </c>
    </row>
    <row r="12" spans="1:15" ht="14.15" customHeight="1">
      <c r="A12" s="68" t="s">
        <v>13</v>
      </c>
      <c r="B12" s="66">
        <f t="shared" si="4"/>
        <v>5119</v>
      </c>
      <c r="C12" s="89">
        <v>1347</v>
      </c>
      <c r="D12" s="89">
        <v>1435</v>
      </c>
      <c r="E12" s="89">
        <v>40</v>
      </c>
      <c r="F12" s="89">
        <v>30</v>
      </c>
      <c r="G12" s="89">
        <v>0</v>
      </c>
      <c r="H12" s="89">
        <v>12</v>
      </c>
      <c r="I12" s="89">
        <v>1559</v>
      </c>
      <c r="J12" s="89">
        <v>1</v>
      </c>
      <c r="K12" s="89">
        <v>9</v>
      </c>
      <c r="L12" s="89">
        <v>214</v>
      </c>
      <c r="M12" s="89">
        <v>453</v>
      </c>
      <c r="N12" s="89">
        <v>19</v>
      </c>
      <c r="O12" s="89">
        <v>0</v>
      </c>
    </row>
    <row r="13" spans="1:15">
      <c r="A13" s="69" t="s">
        <v>14</v>
      </c>
      <c r="B13" s="67">
        <f t="shared" si="4"/>
        <v>435</v>
      </c>
      <c r="C13" s="90">
        <v>92</v>
      </c>
      <c r="D13" s="90">
        <v>99</v>
      </c>
      <c r="E13" s="90">
        <v>0</v>
      </c>
      <c r="F13" s="90">
        <v>0</v>
      </c>
      <c r="G13" s="90">
        <v>0</v>
      </c>
      <c r="H13" s="90">
        <v>4</v>
      </c>
      <c r="I13" s="90">
        <v>197</v>
      </c>
      <c r="J13" s="90">
        <v>1</v>
      </c>
      <c r="K13" s="90">
        <v>4</v>
      </c>
      <c r="L13" s="90">
        <v>1</v>
      </c>
      <c r="M13" s="90">
        <v>37</v>
      </c>
      <c r="N13" s="90">
        <v>0</v>
      </c>
      <c r="O13" s="90">
        <v>0</v>
      </c>
    </row>
    <row r="14" spans="1:15">
      <c r="A14" s="68" t="s">
        <v>15</v>
      </c>
      <c r="B14" s="66">
        <f t="shared" si="4"/>
        <v>9876</v>
      </c>
      <c r="C14" s="89">
        <v>2195</v>
      </c>
      <c r="D14" s="89">
        <v>3453</v>
      </c>
      <c r="E14" s="89">
        <v>16</v>
      </c>
      <c r="F14" s="89">
        <v>40</v>
      </c>
      <c r="G14" s="89">
        <v>2</v>
      </c>
      <c r="H14" s="89">
        <v>109</v>
      </c>
      <c r="I14" s="89">
        <v>2966</v>
      </c>
      <c r="J14" s="89">
        <v>6</v>
      </c>
      <c r="K14" s="89">
        <v>85</v>
      </c>
      <c r="L14" s="89">
        <v>58</v>
      </c>
      <c r="M14" s="89">
        <v>920</v>
      </c>
      <c r="N14" s="89">
        <v>26</v>
      </c>
      <c r="O14" s="89">
        <v>0</v>
      </c>
    </row>
    <row r="15" spans="1:15">
      <c r="A15" s="69" t="s">
        <v>16</v>
      </c>
      <c r="B15" s="67">
        <f t="shared" si="4"/>
        <v>4193</v>
      </c>
      <c r="C15" s="90">
        <v>1309</v>
      </c>
      <c r="D15" s="90">
        <v>1364</v>
      </c>
      <c r="E15" s="90">
        <v>72</v>
      </c>
      <c r="F15" s="90">
        <v>45</v>
      </c>
      <c r="G15" s="90">
        <v>18</v>
      </c>
      <c r="H15" s="90">
        <v>20</v>
      </c>
      <c r="I15" s="90">
        <v>1100</v>
      </c>
      <c r="J15" s="90">
        <v>1</v>
      </c>
      <c r="K15" s="90">
        <v>10</v>
      </c>
      <c r="L15" s="90">
        <v>24</v>
      </c>
      <c r="M15" s="90">
        <v>218</v>
      </c>
      <c r="N15" s="90">
        <v>12</v>
      </c>
      <c r="O15" s="90">
        <v>0</v>
      </c>
    </row>
    <row r="16" spans="1:15">
      <c r="A16" s="68" t="s">
        <v>17</v>
      </c>
      <c r="B16" s="66">
        <f t="shared" si="4"/>
        <v>2495</v>
      </c>
      <c r="C16" s="89">
        <v>917</v>
      </c>
      <c r="D16" s="89">
        <v>899</v>
      </c>
      <c r="E16" s="89">
        <v>68</v>
      </c>
      <c r="F16" s="89">
        <v>32</v>
      </c>
      <c r="G16" s="89">
        <v>4</v>
      </c>
      <c r="H16" s="89">
        <v>12</v>
      </c>
      <c r="I16" s="89">
        <v>214</v>
      </c>
      <c r="J16" s="89">
        <v>0</v>
      </c>
      <c r="K16" s="89">
        <v>25</v>
      </c>
      <c r="L16" s="89">
        <v>20</v>
      </c>
      <c r="M16" s="89">
        <v>300</v>
      </c>
      <c r="N16" s="89">
        <v>4</v>
      </c>
      <c r="O16" s="89">
        <v>0</v>
      </c>
    </row>
    <row r="17" spans="1:15">
      <c r="A17" s="69" t="s">
        <v>18</v>
      </c>
      <c r="B17" s="67">
        <f t="shared" si="4"/>
        <v>8710</v>
      </c>
      <c r="C17" s="90">
        <v>3607</v>
      </c>
      <c r="D17" s="90">
        <v>3225</v>
      </c>
      <c r="E17" s="90">
        <v>0</v>
      </c>
      <c r="F17" s="90">
        <v>10</v>
      </c>
      <c r="G17" s="90">
        <v>20</v>
      </c>
      <c r="H17" s="90">
        <v>51</v>
      </c>
      <c r="I17" s="90">
        <v>1343</v>
      </c>
      <c r="J17" s="90">
        <v>4</v>
      </c>
      <c r="K17" s="90">
        <v>32</v>
      </c>
      <c r="L17" s="90">
        <v>51</v>
      </c>
      <c r="M17" s="90">
        <v>350</v>
      </c>
      <c r="N17" s="90">
        <v>14</v>
      </c>
      <c r="O17" s="90">
        <v>3</v>
      </c>
    </row>
    <row r="18" spans="1:15">
      <c r="A18" s="68" t="s">
        <v>19</v>
      </c>
      <c r="B18" s="66">
        <f t="shared" si="4"/>
        <v>9166</v>
      </c>
      <c r="C18" s="89">
        <v>2605</v>
      </c>
      <c r="D18" s="89">
        <v>1273</v>
      </c>
      <c r="E18" s="89">
        <v>6</v>
      </c>
      <c r="F18" s="89">
        <v>9</v>
      </c>
      <c r="G18" s="89">
        <v>1988</v>
      </c>
      <c r="H18" s="89">
        <v>125</v>
      </c>
      <c r="I18" s="89">
        <v>2411</v>
      </c>
      <c r="J18" s="89">
        <v>0</v>
      </c>
      <c r="K18" s="89">
        <v>19</v>
      </c>
      <c r="L18" s="89">
        <v>68</v>
      </c>
      <c r="M18" s="89">
        <v>659</v>
      </c>
      <c r="N18" s="89">
        <v>2</v>
      </c>
      <c r="O18" s="89">
        <v>1</v>
      </c>
    </row>
    <row r="19" spans="1:15">
      <c r="A19" s="69" t="s">
        <v>20</v>
      </c>
      <c r="B19" s="67">
        <f t="shared" si="4"/>
        <v>482</v>
      </c>
      <c r="C19" s="90">
        <v>114</v>
      </c>
      <c r="D19" s="90">
        <v>127</v>
      </c>
      <c r="E19" s="90">
        <v>3</v>
      </c>
      <c r="F19" s="90">
        <v>1</v>
      </c>
      <c r="G19" s="90">
        <v>14</v>
      </c>
      <c r="H19" s="90">
        <v>0</v>
      </c>
      <c r="I19" s="90">
        <v>58</v>
      </c>
      <c r="J19" s="90">
        <v>0</v>
      </c>
      <c r="K19" s="90">
        <v>10</v>
      </c>
      <c r="L19" s="90">
        <v>1</v>
      </c>
      <c r="M19" s="90">
        <v>153</v>
      </c>
      <c r="N19" s="90">
        <v>1</v>
      </c>
      <c r="O19" s="90">
        <v>0</v>
      </c>
    </row>
    <row r="20" spans="1:15">
      <c r="A20" s="43" t="s">
        <v>31</v>
      </c>
      <c r="B20" s="66">
        <f t="shared" si="4"/>
        <v>11247</v>
      </c>
      <c r="C20" s="89">
        <f t="shared" ref="C20:I20" si="5">SUM(C21:C26)</f>
        <v>4080</v>
      </c>
      <c r="D20" s="89">
        <f t="shared" si="5"/>
        <v>715</v>
      </c>
      <c r="E20" s="89">
        <f t="shared" si="5"/>
        <v>28</v>
      </c>
      <c r="F20" s="89">
        <f t="shared" si="5"/>
        <v>21</v>
      </c>
      <c r="G20" s="89">
        <f t="shared" si="5"/>
        <v>34</v>
      </c>
      <c r="H20" s="89">
        <f t="shared" si="5"/>
        <v>121</v>
      </c>
      <c r="I20" s="89">
        <f t="shared" si="5"/>
        <v>3960</v>
      </c>
      <c r="J20" s="89">
        <f t="shared" ref="J20:O20" si="6">SUM(J21:J26)</f>
        <v>2</v>
      </c>
      <c r="K20" s="89">
        <f t="shared" si="6"/>
        <v>84</v>
      </c>
      <c r="L20" s="89">
        <f t="shared" si="6"/>
        <v>38</v>
      </c>
      <c r="M20" s="89">
        <f t="shared" si="6"/>
        <v>2133</v>
      </c>
      <c r="N20" s="89">
        <f t="shared" si="6"/>
        <v>31</v>
      </c>
      <c r="O20" s="89">
        <f t="shared" si="6"/>
        <v>0</v>
      </c>
    </row>
    <row r="21" spans="1:15">
      <c r="A21" s="69" t="s">
        <v>21</v>
      </c>
      <c r="B21" s="67">
        <f t="shared" si="4"/>
        <v>2356</v>
      </c>
      <c r="C21" s="90">
        <v>277</v>
      </c>
      <c r="D21" s="90">
        <v>252</v>
      </c>
      <c r="E21" s="90">
        <v>0</v>
      </c>
      <c r="F21" s="90">
        <v>6</v>
      </c>
      <c r="G21" s="90">
        <v>10</v>
      </c>
      <c r="H21" s="90">
        <v>1</v>
      </c>
      <c r="I21" s="90">
        <v>1106</v>
      </c>
      <c r="J21" s="90">
        <v>1</v>
      </c>
      <c r="K21" s="90">
        <v>4</v>
      </c>
      <c r="L21" s="90">
        <v>1</v>
      </c>
      <c r="M21" s="90">
        <v>691</v>
      </c>
      <c r="N21" s="90">
        <v>7</v>
      </c>
      <c r="O21" s="90">
        <v>0</v>
      </c>
    </row>
    <row r="22" spans="1:15">
      <c r="A22" s="68" t="s">
        <v>22</v>
      </c>
      <c r="B22" s="66">
        <f t="shared" si="4"/>
        <v>1842</v>
      </c>
      <c r="C22" s="89">
        <v>941</v>
      </c>
      <c r="D22" s="89">
        <v>84</v>
      </c>
      <c r="E22" s="89">
        <v>22</v>
      </c>
      <c r="F22" s="89">
        <v>1</v>
      </c>
      <c r="G22" s="89">
        <v>0</v>
      </c>
      <c r="H22" s="89">
        <v>45</v>
      </c>
      <c r="I22" s="89">
        <v>416</v>
      </c>
      <c r="J22" s="89">
        <v>1</v>
      </c>
      <c r="K22" s="89">
        <v>20</v>
      </c>
      <c r="L22" s="89">
        <v>10</v>
      </c>
      <c r="M22" s="89">
        <v>287</v>
      </c>
      <c r="N22" s="89">
        <v>15</v>
      </c>
      <c r="O22" s="89">
        <v>0</v>
      </c>
    </row>
    <row r="23" spans="1:15">
      <c r="A23" s="69" t="s">
        <v>32</v>
      </c>
      <c r="B23" s="67">
        <f t="shared" si="4"/>
        <v>1065</v>
      </c>
      <c r="C23" s="90">
        <v>174</v>
      </c>
      <c r="D23" s="90">
        <v>34</v>
      </c>
      <c r="E23" s="90">
        <v>0</v>
      </c>
      <c r="F23" s="90">
        <v>0</v>
      </c>
      <c r="G23" s="90">
        <v>16</v>
      </c>
      <c r="H23" s="90">
        <v>46</v>
      </c>
      <c r="I23" s="90">
        <v>518</v>
      </c>
      <c r="J23" s="90">
        <v>0</v>
      </c>
      <c r="K23" s="90">
        <v>1</v>
      </c>
      <c r="L23" s="90">
        <v>13</v>
      </c>
      <c r="M23" s="90">
        <v>262</v>
      </c>
      <c r="N23" s="90">
        <v>1</v>
      </c>
      <c r="O23" s="90">
        <v>0</v>
      </c>
    </row>
    <row r="24" spans="1:15">
      <c r="A24" s="68" t="s">
        <v>23</v>
      </c>
      <c r="B24" s="66">
        <f t="shared" si="4"/>
        <v>2894</v>
      </c>
      <c r="C24" s="89">
        <v>1250</v>
      </c>
      <c r="D24" s="89">
        <v>135</v>
      </c>
      <c r="E24" s="89">
        <v>0</v>
      </c>
      <c r="F24" s="89">
        <v>0</v>
      </c>
      <c r="G24" s="89">
        <v>0</v>
      </c>
      <c r="H24" s="89">
        <v>23</v>
      </c>
      <c r="I24" s="89">
        <v>1125</v>
      </c>
      <c r="J24" s="89">
        <v>0</v>
      </c>
      <c r="K24" s="89">
        <v>1</v>
      </c>
      <c r="L24" s="89">
        <v>9</v>
      </c>
      <c r="M24" s="89">
        <v>350</v>
      </c>
      <c r="N24" s="89">
        <v>1</v>
      </c>
      <c r="O24" s="89">
        <v>0</v>
      </c>
    </row>
    <row r="25" spans="1:15">
      <c r="A25" s="69" t="s">
        <v>24</v>
      </c>
      <c r="B25" s="67">
        <f t="shared" si="4"/>
        <v>1774</v>
      </c>
      <c r="C25" s="90">
        <v>971</v>
      </c>
      <c r="D25" s="90">
        <v>93</v>
      </c>
      <c r="E25" s="90">
        <v>6</v>
      </c>
      <c r="F25" s="90">
        <v>5</v>
      </c>
      <c r="G25" s="90">
        <v>4</v>
      </c>
      <c r="H25" s="90">
        <v>2</v>
      </c>
      <c r="I25" s="90">
        <v>356</v>
      </c>
      <c r="J25" s="90">
        <v>0</v>
      </c>
      <c r="K25" s="90">
        <v>53</v>
      </c>
      <c r="L25" s="90">
        <v>5</v>
      </c>
      <c r="M25" s="90">
        <v>273</v>
      </c>
      <c r="N25" s="90">
        <v>6</v>
      </c>
      <c r="O25" s="90">
        <v>0</v>
      </c>
    </row>
    <row r="26" spans="1:15">
      <c r="A26" s="68" t="s">
        <v>25</v>
      </c>
      <c r="B26" s="66">
        <f t="shared" si="4"/>
        <v>1316</v>
      </c>
      <c r="C26" s="89">
        <v>467</v>
      </c>
      <c r="D26" s="89">
        <v>117</v>
      </c>
      <c r="E26" s="89">
        <v>0</v>
      </c>
      <c r="F26" s="89">
        <v>9</v>
      </c>
      <c r="G26" s="89">
        <v>4</v>
      </c>
      <c r="H26" s="89">
        <v>4</v>
      </c>
      <c r="I26" s="89">
        <v>439</v>
      </c>
      <c r="J26" s="89">
        <v>0</v>
      </c>
      <c r="K26" s="89">
        <v>5</v>
      </c>
      <c r="L26" s="89">
        <v>0</v>
      </c>
      <c r="M26" s="89">
        <v>270</v>
      </c>
      <c r="N26" s="89">
        <v>1</v>
      </c>
      <c r="O26" s="89">
        <v>0</v>
      </c>
    </row>
    <row r="27" spans="1:15" ht="15" customHeight="1">
      <c r="A27" s="58"/>
      <c r="B27" s="378" t="s">
        <v>95</v>
      </c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</row>
    <row r="28" spans="1:15">
      <c r="A28" s="7" t="s">
        <v>10</v>
      </c>
      <c r="B28" s="18">
        <f>B8*100/$B8</f>
        <v>100</v>
      </c>
      <c r="C28" s="219">
        <f t="shared" ref="C28:I28" si="7">C8*100/$B8</f>
        <v>30.319422033152414</v>
      </c>
      <c r="D28" s="219">
        <f>D8*100/$B8</f>
        <v>24.438902743142144</v>
      </c>
      <c r="E28" s="219">
        <f t="shared" si="7"/>
        <v>0.52259058236761036</v>
      </c>
      <c r="F28" s="219">
        <f t="shared" si="7"/>
        <v>0.39606865189966262</v>
      </c>
      <c r="G28" s="219">
        <f t="shared" si="7"/>
        <v>3.8231626815314654</v>
      </c>
      <c r="H28" s="219">
        <f t="shared" si="7"/>
        <v>1.0121754437435821</v>
      </c>
      <c r="I28" s="219">
        <f t="shared" si="7"/>
        <v>27.169209329617132</v>
      </c>
      <c r="J28" s="219">
        <f t="shared" ref="J28:O28" si="8">J8*100/$B8</f>
        <v>2.7504767493032125E-2</v>
      </c>
      <c r="K28" s="219">
        <f t="shared" si="8"/>
        <v>0.57576646618747251</v>
      </c>
      <c r="L28" s="219">
        <f>L8*100/$B8</f>
        <v>0.92049288543347518</v>
      </c>
      <c r="M28" s="219">
        <f>M8*100/$B8</f>
        <v>10.56549801965674</v>
      </c>
      <c r="N28" s="219">
        <f t="shared" si="8"/>
        <v>0.22187179111045915</v>
      </c>
      <c r="O28" s="219">
        <f t="shared" si="8"/>
        <v>7.3346046648085665E-3</v>
      </c>
    </row>
    <row r="29" spans="1:15">
      <c r="A29" s="44" t="s">
        <v>30</v>
      </c>
      <c r="B29" s="145">
        <f t="shared" ref="B29:I44" si="9">B9*100/$B9</f>
        <v>100</v>
      </c>
      <c r="C29" s="218">
        <f t="shared" si="9"/>
        <v>28.771743399015918</v>
      </c>
      <c r="D29" s="218">
        <f t="shared" si="9"/>
        <v>29.136732195245905</v>
      </c>
      <c r="E29" s="218">
        <f t="shared" si="9"/>
        <v>0.5936843077918178</v>
      </c>
      <c r="F29" s="218">
        <f t="shared" si="9"/>
        <v>0.45046085610663217</v>
      </c>
      <c r="G29" s="218">
        <f t="shared" si="9"/>
        <v>4.7379241839728339</v>
      </c>
      <c r="H29" s="218">
        <f t="shared" si="9"/>
        <v>0.99563399477927417</v>
      </c>
      <c r="I29" s="218">
        <f t="shared" si="9"/>
        <v>25.080274434613873</v>
      </c>
      <c r="J29" s="218">
        <f t="shared" ref="J29:O29" si="10">J9*100/$B9</f>
        <v>3.0030723740442144E-2</v>
      </c>
      <c r="K29" s="218">
        <f t="shared" si="10"/>
        <v>0.53131280463859176</v>
      </c>
      <c r="L29" s="218">
        <f t="shared" si="10"/>
        <v>1.0718658319665504</v>
      </c>
      <c r="M29" s="218">
        <f t="shared" si="10"/>
        <v>8.383192034928042</v>
      </c>
      <c r="N29" s="218">
        <f t="shared" si="10"/>
        <v>0.2079050105107533</v>
      </c>
      <c r="O29" s="218">
        <f t="shared" si="10"/>
        <v>9.240222689366813E-3</v>
      </c>
    </row>
    <row r="30" spans="1:15">
      <c r="A30" s="68" t="s">
        <v>11</v>
      </c>
      <c r="B30" s="146">
        <f t="shared" si="9"/>
        <v>100</v>
      </c>
      <c r="C30" s="219">
        <f t="shared" si="9"/>
        <v>14.90084985835694</v>
      </c>
      <c r="D30" s="219">
        <f t="shared" si="9"/>
        <v>32.067988668555238</v>
      </c>
      <c r="E30" s="219">
        <f t="shared" si="9"/>
        <v>2.9461756373937678</v>
      </c>
      <c r="F30" s="219">
        <f t="shared" si="9"/>
        <v>1.3031161473087818</v>
      </c>
      <c r="G30" s="219">
        <f t="shared" si="9"/>
        <v>0</v>
      </c>
      <c r="H30" s="219">
        <f t="shared" si="9"/>
        <v>0.33994334277620397</v>
      </c>
      <c r="I30" s="219">
        <f t="shared" si="9"/>
        <v>35.070821529745039</v>
      </c>
      <c r="J30" s="219">
        <f t="shared" ref="J30:O30" si="11">J10*100/$B10</f>
        <v>0</v>
      </c>
      <c r="K30" s="219">
        <f t="shared" si="11"/>
        <v>0.33994334277620397</v>
      </c>
      <c r="L30" s="219">
        <f t="shared" si="11"/>
        <v>0.50991501416430596</v>
      </c>
      <c r="M30" s="219">
        <f t="shared" si="11"/>
        <v>12.407932011331445</v>
      </c>
      <c r="N30" s="219">
        <f t="shared" si="11"/>
        <v>0.11331444759206799</v>
      </c>
      <c r="O30" s="219">
        <f t="shared" si="11"/>
        <v>0</v>
      </c>
    </row>
    <row r="31" spans="1:15">
      <c r="A31" s="69" t="s">
        <v>12</v>
      </c>
      <c r="B31" s="145">
        <f t="shared" si="9"/>
        <v>100</v>
      </c>
      <c r="C31" s="218">
        <f t="shared" si="9"/>
        <v>0.5725190839694656</v>
      </c>
      <c r="D31" s="218">
        <f t="shared" si="9"/>
        <v>16.412213740458014</v>
      </c>
      <c r="E31" s="218">
        <f t="shared" si="9"/>
        <v>0</v>
      </c>
      <c r="F31" s="218">
        <f t="shared" si="9"/>
        <v>0.47709923664122139</v>
      </c>
      <c r="G31" s="218">
        <f t="shared" si="9"/>
        <v>0.47709923664122139</v>
      </c>
      <c r="H31" s="218">
        <f t="shared" si="9"/>
        <v>8.778625954198473</v>
      </c>
      <c r="I31" s="218">
        <f t="shared" si="9"/>
        <v>37.213740458015266</v>
      </c>
      <c r="J31" s="218">
        <f t="shared" ref="J31:O31" si="12">J11*100/$B11</f>
        <v>0</v>
      </c>
      <c r="K31" s="218">
        <f t="shared" si="12"/>
        <v>2.8625954198473282</v>
      </c>
      <c r="L31" s="218">
        <f t="shared" si="12"/>
        <v>1.717557251908397</v>
      </c>
      <c r="M31" s="218">
        <f t="shared" si="12"/>
        <v>30.534351145038169</v>
      </c>
      <c r="N31" s="218">
        <f t="shared" si="12"/>
        <v>0.95419847328244278</v>
      </c>
      <c r="O31" s="218">
        <f t="shared" si="12"/>
        <v>0</v>
      </c>
    </row>
    <row r="32" spans="1:15">
      <c r="A32" s="68" t="s">
        <v>13</v>
      </c>
      <c r="B32" s="146">
        <f t="shared" si="9"/>
        <v>100</v>
      </c>
      <c r="C32" s="219">
        <f t="shared" si="9"/>
        <v>26.313733151006055</v>
      </c>
      <c r="D32" s="219">
        <f t="shared" si="9"/>
        <v>28.032818909943348</v>
      </c>
      <c r="E32" s="219">
        <f t="shared" si="9"/>
        <v>0.78140261769876929</v>
      </c>
      <c r="F32" s="219">
        <f t="shared" si="9"/>
        <v>0.58605196327407694</v>
      </c>
      <c r="G32" s="219">
        <f t="shared" si="9"/>
        <v>0</v>
      </c>
      <c r="H32" s="219">
        <f t="shared" si="9"/>
        <v>0.23442078530963079</v>
      </c>
      <c r="I32" s="219">
        <f t="shared" si="9"/>
        <v>30.455167024809533</v>
      </c>
      <c r="J32" s="219">
        <f t="shared" ref="J32:O32" si="13">J12*100/$B12</f>
        <v>1.9535065442469232E-2</v>
      </c>
      <c r="K32" s="219">
        <f t="shared" si="13"/>
        <v>0.1758155889822231</v>
      </c>
      <c r="L32" s="219">
        <f t="shared" si="13"/>
        <v>4.1805040046884159</v>
      </c>
      <c r="M32" s="219">
        <f t="shared" si="13"/>
        <v>8.8493846454385618</v>
      </c>
      <c r="N32" s="219">
        <f t="shared" si="13"/>
        <v>0.3711662434069154</v>
      </c>
      <c r="O32" s="219">
        <f t="shared" si="13"/>
        <v>0</v>
      </c>
    </row>
    <row r="33" spans="1:15">
      <c r="A33" s="69" t="s">
        <v>14</v>
      </c>
      <c r="B33" s="145">
        <f t="shared" si="9"/>
        <v>100</v>
      </c>
      <c r="C33" s="218">
        <f t="shared" si="9"/>
        <v>21.149425287356323</v>
      </c>
      <c r="D33" s="218">
        <f t="shared" si="9"/>
        <v>22.758620689655171</v>
      </c>
      <c r="E33" s="218">
        <f t="shared" si="9"/>
        <v>0</v>
      </c>
      <c r="F33" s="218">
        <f t="shared" si="9"/>
        <v>0</v>
      </c>
      <c r="G33" s="218">
        <f t="shared" si="9"/>
        <v>0</v>
      </c>
      <c r="H33" s="218">
        <f t="shared" si="9"/>
        <v>0.91954022988505746</v>
      </c>
      <c r="I33" s="218">
        <f t="shared" si="9"/>
        <v>45.287356321839077</v>
      </c>
      <c r="J33" s="218">
        <f t="shared" ref="J33:O33" si="14">J13*100/$B13</f>
        <v>0.22988505747126436</v>
      </c>
      <c r="K33" s="218">
        <f t="shared" si="14"/>
        <v>0.91954022988505746</v>
      </c>
      <c r="L33" s="218">
        <f t="shared" si="14"/>
        <v>0.22988505747126436</v>
      </c>
      <c r="M33" s="218">
        <f t="shared" si="14"/>
        <v>8.5057471264367823</v>
      </c>
      <c r="N33" s="218">
        <f t="shared" si="14"/>
        <v>0</v>
      </c>
      <c r="O33" s="218">
        <f t="shared" si="14"/>
        <v>0</v>
      </c>
    </row>
    <row r="34" spans="1:15">
      <c r="A34" s="68" t="s">
        <v>15</v>
      </c>
      <c r="B34" s="146">
        <f t="shared" si="9"/>
        <v>100</v>
      </c>
      <c r="C34" s="219">
        <f t="shared" si="9"/>
        <v>22.225597407857432</v>
      </c>
      <c r="D34" s="219">
        <f t="shared" si="9"/>
        <v>34.963547995139734</v>
      </c>
      <c r="E34" s="219">
        <f t="shared" si="9"/>
        <v>0.16200891049007696</v>
      </c>
      <c r="F34" s="219">
        <f t="shared" si="9"/>
        <v>0.40502227622519238</v>
      </c>
      <c r="G34" s="219">
        <f t="shared" si="9"/>
        <v>2.025111381125962E-2</v>
      </c>
      <c r="H34" s="219">
        <f t="shared" si="9"/>
        <v>1.1036857027136493</v>
      </c>
      <c r="I34" s="219">
        <f t="shared" si="9"/>
        <v>30.032401782098017</v>
      </c>
      <c r="J34" s="219">
        <f t="shared" ref="J34:O34" si="15">J14*100/$B14</f>
        <v>6.0753341433778855E-2</v>
      </c>
      <c r="K34" s="219">
        <f t="shared" si="15"/>
        <v>0.86067233697853385</v>
      </c>
      <c r="L34" s="219">
        <f t="shared" si="15"/>
        <v>0.58728230052652897</v>
      </c>
      <c r="M34" s="219">
        <f t="shared" si="15"/>
        <v>9.3155123531794253</v>
      </c>
      <c r="N34" s="219">
        <f t="shared" si="15"/>
        <v>0.26326447954637505</v>
      </c>
      <c r="O34" s="219">
        <f t="shared" si="15"/>
        <v>0</v>
      </c>
    </row>
    <row r="35" spans="1:15">
      <c r="A35" s="69" t="s">
        <v>16</v>
      </c>
      <c r="B35" s="145">
        <f t="shared" si="9"/>
        <v>100</v>
      </c>
      <c r="C35" s="218">
        <f t="shared" si="9"/>
        <v>31.218697829716195</v>
      </c>
      <c r="D35" s="218">
        <f t="shared" si="9"/>
        <v>32.530407822561415</v>
      </c>
      <c r="E35" s="218">
        <f t="shared" si="9"/>
        <v>1.7171476269973767</v>
      </c>
      <c r="F35" s="218">
        <f t="shared" si="9"/>
        <v>1.0732172668733604</v>
      </c>
      <c r="G35" s="218">
        <f t="shared" si="9"/>
        <v>0.42928690674934417</v>
      </c>
      <c r="H35" s="218">
        <f t="shared" si="9"/>
        <v>0.47698545194371572</v>
      </c>
      <c r="I35" s="218">
        <f t="shared" si="9"/>
        <v>26.234199856904365</v>
      </c>
      <c r="J35" s="218">
        <f t="shared" ref="J35:O35" si="16">J15*100/$B15</f>
        <v>2.3849272597185785E-2</v>
      </c>
      <c r="K35" s="218">
        <f t="shared" si="16"/>
        <v>0.23849272597185786</v>
      </c>
      <c r="L35" s="218">
        <f t="shared" si="16"/>
        <v>0.57238254233245889</v>
      </c>
      <c r="M35" s="218">
        <f t="shared" si="16"/>
        <v>5.1991414261865012</v>
      </c>
      <c r="N35" s="218">
        <f t="shared" si="16"/>
        <v>0.28619127116622944</v>
      </c>
      <c r="O35" s="218">
        <f t="shared" si="16"/>
        <v>0</v>
      </c>
    </row>
    <row r="36" spans="1:15">
      <c r="A36" s="68" t="s">
        <v>17</v>
      </c>
      <c r="B36" s="147">
        <f t="shared" si="9"/>
        <v>100</v>
      </c>
      <c r="C36" s="219">
        <f t="shared" si="9"/>
        <v>36.75350701402806</v>
      </c>
      <c r="D36" s="219">
        <f t="shared" si="9"/>
        <v>36.032064128256515</v>
      </c>
      <c r="E36" s="219">
        <f t="shared" si="9"/>
        <v>2.7254509018036073</v>
      </c>
      <c r="F36" s="219">
        <f t="shared" si="9"/>
        <v>1.282565130260521</v>
      </c>
      <c r="G36" s="219">
        <f t="shared" si="9"/>
        <v>0.16032064128256512</v>
      </c>
      <c r="H36" s="219">
        <f t="shared" si="9"/>
        <v>0.48096192384769537</v>
      </c>
      <c r="I36" s="219">
        <f t="shared" si="9"/>
        <v>8.577154308617235</v>
      </c>
      <c r="J36" s="219">
        <f t="shared" ref="J36:O36" si="17">J16*100/$B16</f>
        <v>0</v>
      </c>
      <c r="K36" s="219">
        <f t="shared" si="17"/>
        <v>1.002004008016032</v>
      </c>
      <c r="L36" s="219">
        <f t="shared" si="17"/>
        <v>0.80160320641282568</v>
      </c>
      <c r="M36" s="219">
        <f t="shared" si="17"/>
        <v>12.024048096192384</v>
      </c>
      <c r="N36" s="219">
        <f t="shared" si="17"/>
        <v>0.16032064128256512</v>
      </c>
      <c r="O36" s="219">
        <f t="shared" si="17"/>
        <v>0</v>
      </c>
    </row>
    <row r="37" spans="1:15">
      <c r="A37" s="69" t="s">
        <v>18</v>
      </c>
      <c r="B37" s="148">
        <f t="shared" si="9"/>
        <v>100</v>
      </c>
      <c r="C37" s="218">
        <f t="shared" si="9"/>
        <v>41.412169919632603</v>
      </c>
      <c r="D37" s="218">
        <f t="shared" si="9"/>
        <v>37.026406429391507</v>
      </c>
      <c r="E37" s="218">
        <f t="shared" si="9"/>
        <v>0</v>
      </c>
      <c r="F37" s="218">
        <f t="shared" si="9"/>
        <v>0.11481056257175661</v>
      </c>
      <c r="G37" s="218">
        <f t="shared" si="9"/>
        <v>0.22962112514351321</v>
      </c>
      <c r="H37" s="218">
        <f t="shared" si="9"/>
        <v>0.58553386911595862</v>
      </c>
      <c r="I37" s="218">
        <f t="shared" si="9"/>
        <v>15.419058553386911</v>
      </c>
      <c r="J37" s="218">
        <f t="shared" ref="J37:O37" si="18">J17*100/$B17</f>
        <v>4.5924225028702644E-2</v>
      </c>
      <c r="K37" s="218">
        <f t="shared" si="18"/>
        <v>0.36739380022962115</v>
      </c>
      <c r="L37" s="218">
        <f t="shared" si="18"/>
        <v>0.58553386911595862</v>
      </c>
      <c r="M37" s="218">
        <f t="shared" si="18"/>
        <v>4.0183696900114807</v>
      </c>
      <c r="N37" s="218">
        <f t="shared" si="18"/>
        <v>0.16073478760045926</v>
      </c>
      <c r="O37" s="218">
        <f t="shared" si="18"/>
        <v>3.4443168771526977E-2</v>
      </c>
    </row>
    <row r="38" spans="1:15">
      <c r="A38" s="68" t="s">
        <v>19</v>
      </c>
      <c r="B38" s="147">
        <f t="shared" si="9"/>
        <v>100</v>
      </c>
      <c r="C38" s="219">
        <f t="shared" si="9"/>
        <v>28.420248745363299</v>
      </c>
      <c r="D38" s="219">
        <f t="shared" si="9"/>
        <v>13.888282784202488</v>
      </c>
      <c r="E38" s="219">
        <f t="shared" si="9"/>
        <v>6.5459306131355005E-2</v>
      </c>
      <c r="F38" s="219">
        <f t="shared" si="9"/>
        <v>9.8188959197032508E-2</v>
      </c>
      <c r="G38" s="219">
        <f t="shared" si="9"/>
        <v>21.688850098188958</v>
      </c>
      <c r="H38" s="219">
        <f t="shared" si="9"/>
        <v>1.3637355444032293</v>
      </c>
      <c r="I38" s="219">
        <f t="shared" si="9"/>
        <v>26.303731180449486</v>
      </c>
      <c r="J38" s="219">
        <f t="shared" ref="J38:O38" si="19">J18*100/$B18</f>
        <v>0</v>
      </c>
      <c r="K38" s="219">
        <f t="shared" si="19"/>
        <v>0.20728780274929084</v>
      </c>
      <c r="L38" s="219">
        <f t="shared" si="19"/>
        <v>0.74187213615535674</v>
      </c>
      <c r="M38" s="219">
        <f t="shared" si="19"/>
        <v>7.1896137900938246</v>
      </c>
      <c r="N38" s="219">
        <f t="shared" si="19"/>
        <v>2.181976871045167E-2</v>
      </c>
      <c r="O38" s="219">
        <f t="shared" si="19"/>
        <v>1.0909884355225835E-2</v>
      </c>
    </row>
    <row r="39" spans="1:15">
      <c r="A39" s="69" t="s">
        <v>20</v>
      </c>
      <c r="B39" s="148">
        <f t="shared" si="9"/>
        <v>100</v>
      </c>
      <c r="C39" s="218">
        <f t="shared" si="9"/>
        <v>23.651452282157678</v>
      </c>
      <c r="D39" s="218">
        <f t="shared" si="9"/>
        <v>26.348547717842322</v>
      </c>
      <c r="E39" s="218">
        <f t="shared" si="9"/>
        <v>0.62240663900414939</v>
      </c>
      <c r="F39" s="218">
        <f t="shared" si="9"/>
        <v>0.2074688796680498</v>
      </c>
      <c r="G39" s="218">
        <f t="shared" si="9"/>
        <v>2.904564315352697</v>
      </c>
      <c r="H39" s="218">
        <f t="shared" si="9"/>
        <v>0</v>
      </c>
      <c r="I39" s="218">
        <f t="shared" si="9"/>
        <v>12.033195020746888</v>
      </c>
      <c r="J39" s="218">
        <f t="shared" ref="J39:O39" si="20">J19*100/$B19</f>
        <v>0</v>
      </c>
      <c r="K39" s="218">
        <f t="shared" si="20"/>
        <v>2.0746887966804981</v>
      </c>
      <c r="L39" s="218">
        <f t="shared" si="20"/>
        <v>0.2074688796680498</v>
      </c>
      <c r="M39" s="218">
        <f t="shared" si="20"/>
        <v>31.742738589211619</v>
      </c>
      <c r="N39" s="218">
        <f t="shared" si="20"/>
        <v>0.2074688796680498</v>
      </c>
      <c r="O39" s="218">
        <f t="shared" si="20"/>
        <v>0</v>
      </c>
    </row>
    <row r="40" spans="1:15">
      <c r="A40" s="43" t="s">
        <v>31</v>
      </c>
      <c r="B40" s="147">
        <f t="shared" si="9"/>
        <v>100</v>
      </c>
      <c r="C40" s="219">
        <f t="shared" si="9"/>
        <v>36.276340357428644</v>
      </c>
      <c r="D40" s="219">
        <f t="shared" si="9"/>
        <v>6.3572508224415403</v>
      </c>
      <c r="E40" s="219">
        <f t="shared" si="9"/>
        <v>0.24895527696274561</v>
      </c>
      <c r="F40" s="219">
        <f t="shared" si="9"/>
        <v>0.18671645772205922</v>
      </c>
      <c r="G40" s="219">
        <f t="shared" si="9"/>
        <v>0.30230283631190541</v>
      </c>
      <c r="H40" s="219">
        <f t="shared" si="9"/>
        <v>1.0758424468747221</v>
      </c>
      <c r="I40" s="219">
        <f t="shared" si="9"/>
        <v>35.209389170445455</v>
      </c>
      <c r="J40" s="219">
        <f t="shared" ref="J40:O40" si="21">J20*100/$B20</f>
        <v>1.7782519783053258E-2</v>
      </c>
      <c r="K40" s="219">
        <f t="shared" si="21"/>
        <v>0.74686583088823688</v>
      </c>
      <c r="L40" s="219">
        <f t="shared" si="21"/>
        <v>0.33786787587801193</v>
      </c>
      <c r="M40" s="219">
        <f t="shared" si="21"/>
        <v>18.965057348626299</v>
      </c>
      <c r="N40" s="219">
        <f t="shared" si="21"/>
        <v>0.27562905663732551</v>
      </c>
      <c r="O40" s="219">
        <f t="shared" si="21"/>
        <v>0</v>
      </c>
    </row>
    <row r="41" spans="1:15">
      <c r="A41" s="69" t="s">
        <v>21</v>
      </c>
      <c r="B41" s="148">
        <f t="shared" si="9"/>
        <v>100</v>
      </c>
      <c r="C41" s="218">
        <f t="shared" si="9"/>
        <v>11.757215619694398</v>
      </c>
      <c r="D41" s="218">
        <f t="shared" si="9"/>
        <v>10.696095076400679</v>
      </c>
      <c r="E41" s="218">
        <f t="shared" si="9"/>
        <v>0</v>
      </c>
      <c r="F41" s="218">
        <f t="shared" si="9"/>
        <v>0.25466893039049238</v>
      </c>
      <c r="G41" s="218">
        <f t="shared" si="9"/>
        <v>0.42444821731748728</v>
      </c>
      <c r="H41" s="218">
        <f t="shared" si="9"/>
        <v>4.2444821731748725E-2</v>
      </c>
      <c r="I41" s="218">
        <f t="shared" si="9"/>
        <v>46.943972835314092</v>
      </c>
      <c r="J41" s="218">
        <f t="shared" ref="J41:O41" si="22">J21*100/$B21</f>
        <v>4.2444821731748725E-2</v>
      </c>
      <c r="K41" s="218">
        <f t="shared" si="22"/>
        <v>0.1697792869269949</v>
      </c>
      <c r="L41" s="218">
        <f t="shared" si="22"/>
        <v>4.2444821731748725E-2</v>
      </c>
      <c r="M41" s="218">
        <f t="shared" si="22"/>
        <v>29.329371816638371</v>
      </c>
      <c r="N41" s="218">
        <f t="shared" si="22"/>
        <v>0.29711375212224106</v>
      </c>
      <c r="O41" s="218">
        <f t="shared" si="22"/>
        <v>0</v>
      </c>
    </row>
    <row r="42" spans="1:15">
      <c r="A42" s="68" t="s">
        <v>22</v>
      </c>
      <c r="B42" s="147">
        <f t="shared" si="9"/>
        <v>100</v>
      </c>
      <c r="C42" s="219">
        <f t="shared" si="9"/>
        <v>51.085776330076001</v>
      </c>
      <c r="D42" s="219">
        <f t="shared" si="9"/>
        <v>4.5602605863192185</v>
      </c>
      <c r="E42" s="219">
        <f t="shared" si="9"/>
        <v>1.1943539630836049</v>
      </c>
      <c r="F42" s="219">
        <f t="shared" si="9"/>
        <v>5.428881650380022E-2</v>
      </c>
      <c r="G42" s="219">
        <f t="shared" si="9"/>
        <v>0</v>
      </c>
      <c r="H42" s="219">
        <f t="shared" si="9"/>
        <v>2.44299674267101</v>
      </c>
      <c r="I42" s="219">
        <f t="shared" si="9"/>
        <v>22.58414766558089</v>
      </c>
      <c r="J42" s="219">
        <f t="shared" ref="J42:O42" si="23">J22*100/$B22</f>
        <v>5.428881650380022E-2</v>
      </c>
      <c r="K42" s="219">
        <f t="shared" si="23"/>
        <v>1.0857763300760044</v>
      </c>
      <c r="L42" s="219">
        <f t="shared" si="23"/>
        <v>0.54288816503800219</v>
      </c>
      <c r="M42" s="219">
        <f t="shared" si="23"/>
        <v>15.580890336590663</v>
      </c>
      <c r="N42" s="219">
        <f t="shared" si="23"/>
        <v>0.81433224755700329</v>
      </c>
      <c r="O42" s="219">
        <f t="shared" si="23"/>
        <v>0</v>
      </c>
    </row>
    <row r="43" spans="1:15">
      <c r="A43" s="69" t="s">
        <v>32</v>
      </c>
      <c r="B43" s="148">
        <f t="shared" si="9"/>
        <v>100</v>
      </c>
      <c r="C43" s="218">
        <f t="shared" si="9"/>
        <v>16.338028169014084</v>
      </c>
      <c r="D43" s="218">
        <f t="shared" si="9"/>
        <v>3.192488262910798</v>
      </c>
      <c r="E43" s="218">
        <f t="shared" si="9"/>
        <v>0</v>
      </c>
      <c r="F43" s="218">
        <f t="shared" si="9"/>
        <v>0</v>
      </c>
      <c r="G43" s="218">
        <f t="shared" si="9"/>
        <v>1.5023474178403755</v>
      </c>
      <c r="H43" s="218">
        <f t="shared" si="9"/>
        <v>4.31924882629108</v>
      </c>
      <c r="I43" s="218">
        <f t="shared" si="9"/>
        <v>48.63849765258216</v>
      </c>
      <c r="J43" s="218">
        <f t="shared" ref="J43:O43" si="24">J23*100/$B23</f>
        <v>0</v>
      </c>
      <c r="K43" s="218">
        <f t="shared" si="24"/>
        <v>9.3896713615023469E-2</v>
      </c>
      <c r="L43" s="218">
        <f t="shared" si="24"/>
        <v>1.2206572769953052</v>
      </c>
      <c r="M43" s="218">
        <f t="shared" si="24"/>
        <v>24.600938967136152</v>
      </c>
      <c r="N43" s="218">
        <f t="shared" si="24"/>
        <v>9.3896713615023469E-2</v>
      </c>
      <c r="O43" s="218">
        <f t="shared" si="24"/>
        <v>0</v>
      </c>
    </row>
    <row r="44" spans="1:15">
      <c r="A44" s="68" t="s">
        <v>23</v>
      </c>
      <c r="B44" s="147">
        <f t="shared" si="9"/>
        <v>100</v>
      </c>
      <c r="C44" s="219">
        <f t="shared" si="9"/>
        <v>43.192812715964067</v>
      </c>
      <c r="D44" s="219">
        <f t="shared" si="9"/>
        <v>4.6648237733241187</v>
      </c>
      <c r="E44" s="219">
        <f t="shared" si="9"/>
        <v>0</v>
      </c>
      <c r="F44" s="219">
        <f t="shared" si="9"/>
        <v>0</v>
      </c>
      <c r="G44" s="219">
        <f t="shared" si="9"/>
        <v>0</v>
      </c>
      <c r="H44" s="219">
        <f t="shared" si="9"/>
        <v>0.79474775397373876</v>
      </c>
      <c r="I44" s="219">
        <f t="shared" si="9"/>
        <v>38.873531444367657</v>
      </c>
      <c r="J44" s="219">
        <f t="shared" ref="J44:O44" si="25">J24*100/$B24</f>
        <v>0</v>
      </c>
      <c r="K44" s="219">
        <f t="shared" si="25"/>
        <v>3.455425017277125E-2</v>
      </c>
      <c r="L44" s="219">
        <f t="shared" si="25"/>
        <v>0.31098825155494125</v>
      </c>
      <c r="M44" s="219">
        <f t="shared" si="25"/>
        <v>12.093987560469937</v>
      </c>
      <c r="N44" s="219">
        <f t="shared" si="25"/>
        <v>3.455425017277125E-2</v>
      </c>
      <c r="O44" s="219">
        <f t="shared" si="25"/>
        <v>0</v>
      </c>
    </row>
    <row r="45" spans="1:15">
      <c r="A45" s="69" t="s">
        <v>24</v>
      </c>
      <c r="B45" s="148">
        <f t="shared" ref="B45:I45" si="26">B25*100/$B25</f>
        <v>100</v>
      </c>
      <c r="C45" s="218">
        <f t="shared" si="26"/>
        <v>54.735062006764373</v>
      </c>
      <c r="D45" s="218">
        <f t="shared" si="26"/>
        <v>5.2423900789177003</v>
      </c>
      <c r="E45" s="218">
        <f t="shared" si="26"/>
        <v>0.33821871476888388</v>
      </c>
      <c r="F45" s="218">
        <f t="shared" si="26"/>
        <v>0.28184892897406988</v>
      </c>
      <c r="G45" s="218">
        <f t="shared" si="26"/>
        <v>0.22547914317925591</v>
      </c>
      <c r="H45" s="218">
        <f t="shared" si="26"/>
        <v>0.11273957158962795</v>
      </c>
      <c r="I45" s="218">
        <f t="shared" si="26"/>
        <v>20.067643742953777</v>
      </c>
      <c r="J45" s="218">
        <f t="shared" ref="J45:O45" si="27">J25*100/$B25</f>
        <v>0</v>
      </c>
      <c r="K45" s="218">
        <f t="shared" si="27"/>
        <v>2.9875986471251408</v>
      </c>
      <c r="L45" s="218">
        <f t="shared" si="27"/>
        <v>0.28184892897406988</v>
      </c>
      <c r="M45" s="218">
        <f t="shared" si="27"/>
        <v>15.388951521984216</v>
      </c>
      <c r="N45" s="218">
        <f t="shared" si="27"/>
        <v>0.33821871476888388</v>
      </c>
      <c r="O45" s="218">
        <f t="shared" si="27"/>
        <v>0</v>
      </c>
    </row>
    <row r="46" spans="1:15">
      <c r="A46" s="68" t="s">
        <v>25</v>
      </c>
      <c r="B46" s="147">
        <f t="shared" ref="B46:I46" si="28">B26*100/$B26</f>
        <v>100</v>
      </c>
      <c r="C46" s="219">
        <f t="shared" si="28"/>
        <v>35.486322188449847</v>
      </c>
      <c r="D46" s="219">
        <f t="shared" si="28"/>
        <v>8.8905775075987847</v>
      </c>
      <c r="E46" s="219">
        <f t="shared" si="28"/>
        <v>0</v>
      </c>
      <c r="F46" s="219">
        <f t="shared" si="28"/>
        <v>0.68389057750759874</v>
      </c>
      <c r="G46" s="219">
        <f t="shared" si="28"/>
        <v>0.303951367781155</v>
      </c>
      <c r="H46" s="219">
        <f t="shared" si="28"/>
        <v>0.303951367781155</v>
      </c>
      <c r="I46" s="219">
        <f t="shared" si="28"/>
        <v>33.358662613981764</v>
      </c>
      <c r="J46" s="219">
        <f t="shared" ref="J46:O46" si="29">J26*100/$B26</f>
        <v>0</v>
      </c>
      <c r="K46" s="219">
        <f t="shared" si="29"/>
        <v>0.37993920972644379</v>
      </c>
      <c r="L46" s="219">
        <f t="shared" si="29"/>
        <v>0</v>
      </c>
      <c r="M46" s="219">
        <f t="shared" si="29"/>
        <v>20.516717325227962</v>
      </c>
      <c r="N46" s="219">
        <f t="shared" si="29"/>
        <v>7.598784194528875E-2</v>
      </c>
      <c r="O46" s="219">
        <f t="shared" si="29"/>
        <v>0</v>
      </c>
    </row>
    <row r="47" spans="1:15" ht="20" customHeight="1">
      <c r="A47" s="340" t="s">
        <v>304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</row>
  </sheetData>
  <mergeCells count="6">
    <mergeCell ref="A47:O47"/>
    <mergeCell ref="A5:A6"/>
    <mergeCell ref="B5:B6"/>
    <mergeCell ref="C5:O5"/>
    <mergeCell ref="B7:O7"/>
    <mergeCell ref="B27:O2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E49" sqref="E49"/>
    </sheetView>
  </sheetViews>
  <sheetFormatPr baseColWidth="10" defaultColWidth="10.81640625" defaultRowHeight="14"/>
  <cols>
    <col min="1" max="1" width="24.54296875" style="1" customWidth="1"/>
    <col min="2" max="15" width="14.1796875" style="1" customWidth="1"/>
    <col min="16" max="16384" width="10.81640625" style="1"/>
  </cols>
  <sheetData>
    <row r="1" spans="1:15" s="15" customFormat="1" ht="20.149999999999999" customHeight="1">
      <c r="A1" s="35" t="s">
        <v>0</v>
      </c>
    </row>
    <row r="2" spans="1:15" s="15" customFormat="1" ht="14.5" customHeight="1">
      <c r="A2" s="26"/>
    </row>
    <row r="3" spans="1:15" s="15" customFormat="1" ht="14.5" customHeight="1">
      <c r="A3" s="54" t="s">
        <v>257</v>
      </c>
    </row>
    <row r="4" spans="1:15" s="15" customFormat="1" ht="14.5" customHeight="1"/>
    <row r="5" spans="1:15">
      <c r="A5" s="380" t="s">
        <v>29</v>
      </c>
      <c r="B5" s="380" t="s">
        <v>2</v>
      </c>
      <c r="C5" s="380" t="s">
        <v>51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</row>
    <row r="6" spans="1:15" ht="40" customHeight="1">
      <c r="A6" s="380"/>
      <c r="B6" s="380"/>
      <c r="C6" s="96" t="s">
        <v>146</v>
      </c>
      <c r="D6" s="96" t="s">
        <v>52</v>
      </c>
      <c r="E6" s="96" t="s">
        <v>98</v>
      </c>
      <c r="F6" s="96" t="s">
        <v>96</v>
      </c>
      <c r="G6" s="96" t="s">
        <v>47</v>
      </c>
      <c r="H6" s="96" t="s">
        <v>97</v>
      </c>
      <c r="I6" s="96" t="s">
        <v>48</v>
      </c>
      <c r="J6" s="236" t="s">
        <v>303</v>
      </c>
      <c r="K6" s="236" t="s">
        <v>49</v>
      </c>
      <c r="L6" s="236" t="s">
        <v>50</v>
      </c>
      <c r="M6" s="236" t="s">
        <v>301</v>
      </c>
      <c r="N6" s="236" t="s">
        <v>302</v>
      </c>
      <c r="O6" s="96" t="s">
        <v>9</v>
      </c>
    </row>
    <row r="7" spans="1:15" ht="15" customHeight="1">
      <c r="A7" s="58"/>
      <c r="B7" s="378" t="s">
        <v>5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</row>
    <row r="8" spans="1:15">
      <c r="A8" s="7" t="s">
        <v>10</v>
      </c>
      <c r="B8" s="66">
        <f>SUM(B10:B19,B21:B26)</f>
        <v>18034</v>
      </c>
      <c r="C8" s="89">
        <f t="shared" ref="C8:O8" si="0">SUM(C10:C19,C21:C26)</f>
        <v>16535</v>
      </c>
      <c r="D8" s="89">
        <f t="shared" si="0"/>
        <v>899</v>
      </c>
      <c r="E8" s="89">
        <f t="shared" si="0"/>
        <v>285</v>
      </c>
      <c r="F8" s="89">
        <f t="shared" si="0"/>
        <v>212</v>
      </c>
      <c r="G8" s="89">
        <f t="shared" si="0"/>
        <v>32</v>
      </c>
      <c r="H8" s="89">
        <f t="shared" si="0"/>
        <v>0</v>
      </c>
      <c r="I8" s="89">
        <f t="shared" si="0"/>
        <v>10</v>
      </c>
      <c r="J8" s="89">
        <f t="shared" si="0"/>
        <v>0</v>
      </c>
      <c r="K8" s="89">
        <f t="shared" si="0"/>
        <v>2</v>
      </c>
      <c r="L8" s="89">
        <f t="shared" si="0"/>
        <v>2</v>
      </c>
      <c r="M8" s="89">
        <f t="shared" si="0"/>
        <v>54</v>
      </c>
      <c r="N8" s="89">
        <f t="shared" si="0"/>
        <v>3</v>
      </c>
      <c r="O8" s="89">
        <f t="shared" si="0"/>
        <v>0</v>
      </c>
    </row>
    <row r="9" spans="1:15">
      <c r="A9" s="44" t="s">
        <v>30</v>
      </c>
      <c r="B9" s="67">
        <f>SUM(B10:B19)</f>
        <v>13864</v>
      </c>
      <c r="C9" s="90">
        <f t="shared" ref="C9:O9" si="1">SUM(C10:C19)</f>
        <v>12455</v>
      </c>
      <c r="D9" s="90">
        <f t="shared" si="1"/>
        <v>880</v>
      </c>
      <c r="E9" s="90">
        <f t="shared" si="1"/>
        <v>257</v>
      </c>
      <c r="F9" s="90">
        <f t="shared" si="1"/>
        <v>191</v>
      </c>
      <c r="G9" s="90">
        <f t="shared" si="1"/>
        <v>23</v>
      </c>
      <c r="H9" s="90">
        <f t="shared" si="1"/>
        <v>0</v>
      </c>
      <c r="I9" s="90">
        <f t="shared" si="1"/>
        <v>10</v>
      </c>
      <c r="J9" s="90">
        <f t="shared" si="1"/>
        <v>0</v>
      </c>
      <c r="K9" s="90">
        <f t="shared" si="1"/>
        <v>2</v>
      </c>
      <c r="L9" s="90">
        <f t="shared" si="1"/>
        <v>2</v>
      </c>
      <c r="M9" s="90">
        <f t="shared" si="1"/>
        <v>42</v>
      </c>
      <c r="N9" s="90">
        <f t="shared" si="1"/>
        <v>2</v>
      </c>
      <c r="O9" s="90">
        <f t="shared" si="1"/>
        <v>0</v>
      </c>
    </row>
    <row r="10" spans="1:15" ht="14.15" customHeight="1">
      <c r="A10" s="68" t="s">
        <v>11</v>
      </c>
      <c r="B10" s="66">
        <f>SUM(C10:O10)</f>
        <v>388</v>
      </c>
      <c r="C10" s="89">
        <v>263</v>
      </c>
      <c r="D10" s="89">
        <v>51</v>
      </c>
      <c r="E10" s="89">
        <v>52</v>
      </c>
      <c r="F10" s="89">
        <v>19</v>
      </c>
      <c r="G10" s="89">
        <v>0</v>
      </c>
      <c r="H10" s="89">
        <v>0</v>
      </c>
      <c r="I10" s="89">
        <v>2</v>
      </c>
      <c r="J10" s="89">
        <v>0</v>
      </c>
      <c r="K10" s="89">
        <v>0</v>
      </c>
      <c r="L10" s="89">
        <v>0</v>
      </c>
      <c r="M10" s="89">
        <v>1</v>
      </c>
      <c r="N10" s="89">
        <v>0</v>
      </c>
      <c r="O10" s="89">
        <v>0</v>
      </c>
    </row>
    <row r="11" spans="1:15" ht="14.15" customHeight="1">
      <c r="A11" s="69" t="s">
        <v>12</v>
      </c>
      <c r="B11" s="67">
        <f t="shared" ref="B11:B26" si="2">SUM(C11:O11)</f>
        <v>11</v>
      </c>
      <c r="C11" s="90">
        <v>6</v>
      </c>
      <c r="D11" s="90">
        <v>0</v>
      </c>
      <c r="E11" s="90">
        <v>0</v>
      </c>
      <c r="F11" s="90">
        <v>5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</row>
    <row r="12" spans="1:15" ht="14.15" customHeight="1">
      <c r="A12" s="68" t="s">
        <v>13</v>
      </c>
      <c r="B12" s="66">
        <f t="shared" si="2"/>
        <v>1627</v>
      </c>
      <c r="C12" s="89">
        <v>1347</v>
      </c>
      <c r="D12" s="89">
        <v>201</v>
      </c>
      <c r="E12" s="89">
        <v>40</v>
      </c>
      <c r="F12" s="89">
        <v>30</v>
      </c>
      <c r="G12" s="89">
        <v>0</v>
      </c>
      <c r="H12" s="89">
        <v>0</v>
      </c>
      <c r="I12" s="89">
        <v>1</v>
      </c>
      <c r="J12" s="89">
        <v>0</v>
      </c>
      <c r="K12" s="89">
        <v>0</v>
      </c>
      <c r="L12" s="89">
        <v>0</v>
      </c>
      <c r="M12" s="89">
        <v>8</v>
      </c>
      <c r="N12" s="89">
        <v>0</v>
      </c>
      <c r="O12" s="89">
        <v>0</v>
      </c>
    </row>
    <row r="13" spans="1:15">
      <c r="A13" s="69" t="s">
        <v>14</v>
      </c>
      <c r="B13" s="67">
        <f t="shared" si="2"/>
        <v>92</v>
      </c>
      <c r="C13" s="90">
        <v>92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</row>
    <row r="14" spans="1:15">
      <c r="A14" s="68" t="s">
        <v>15</v>
      </c>
      <c r="B14" s="66">
        <f t="shared" si="2"/>
        <v>2467</v>
      </c>
      <c r="C14" s="89">
        <v>2195</v>
      </c>
      <c r="D14" s="89">
        <v>188</v>
      </c>
      <c r="E14" s="89">
        <v>16</v>
      </c>
      <c r="F14" s="89">
        <v>40</v>
      </c>
      <c r="G14" s="89">
        <v>2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24</v>
      </c>
      <c r="N14" s="89">
        <v>2</v>
      </c>
      <c r="O14" s="89">
        <v>0</v>
      </c>
    </row>
    <row r="15" spans="1:15">
      <c r="A15" s="69" t="s">
        <v>16</v>
      </c>
      <c r="B15" s="67">
        <f t="shared" si="2"/>
        <v>1693</v>
      </c>
      <c r="C15" s="90">
        <v>1309</v>
      </c>
      <c r="D15" s="90">
        <v>264</v>
      </c>
      <c r="E15" s="90">
        <v>72</v>
      </c>
      <c r="F15" s="90">
        <v>45</v>
      </c>
      <c r="G15" s="90">
        <v>1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2</v>
      </c>
      <c r="N15" s="90">
        <v>0</v>
      </c>
      <c r="O15" s="90">
        <v>0</v>
      </c>
    </row>
    <row r="16" spans="1:15">
      <c r="A16" s="68" t="s">
        <v>17</v>
      </c>
      <c r="B16" s="66">
        <f t="shared" si="2"/>
        <v>1158</v>
      </c>
      <c r="C16" s="89">
        <v>917</v>
      </c>
      <c r="D16" s="89">
        <v>135</v>
      </c>
      <c r="E16" s="89">
        <v>68</v>
      </c>
      <c r="F16" s="89">
        <v>32</v>
      </c>
      <c r="G16" s="89">
        <v>2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4</v>
      </c>
      <c r="N16" s="89">
        <v>0</v>
      </c>
      <c r="O16" s="89">
        <v>0</v>
      </c>
    </row>
    <row r="17" spans="1:15">
      <c r="A17" s="69" t="s">
        <v>18</v>
      </c>
      <c r="B17" s="67">
        <f t="shared" si="2"/>
        <v>3648</v>
      </c>
      <c r="C17" s="90">
        <v>3607</v>
      </c>
      <c r="D17" s="90">
        <v>17</v>
      </c>
      <c r="E17" s="90">
        <v>0</v>
      </c>
      <c r="F17" s="90">
        <v>10</v>
      </c>
      <c r="G17" s="90">
        <v>2</v>
      </c>
      <c r="H17" s="90">
        <v>0</v>
      </c>
      <c r="I17" s="90">
        <v>7</v>
      </c>
      <c r="J17" s="90">
        <v>0</v>
      </c>
      <c r="K17" s="90">
        <v>2</v>
      </c>
      <c r="L17" s="90">
        <v>2</v>
      </c>
      <c r="M17" s="90">
        <v>1</v>
      </c>
      <c r="N17" s="90">
        <v>0</v>
      </c>
      <c r="O17" s="90">
        <v>0</v>
      </c>
    </row>
    <row r="18" spans="1:15">
      <c r="A18" s="68" t="s">
        <v>19</v>
      </c>
      <c r="B18" s="66">
        <f t="shared" si="2"/>
        <v>2644</v>
      </c>
      <c r="C18" s="89">
        <v>2605</v>
      </c>
      <c r="D18" s="89">
        <v>8</v>
      </c>
      <c r="E18" s="89">
        <v>6</v>
      </c>
      <c r="F18" s="89">
        <v>9</v>
      </c>
      <c r="G18" s="89">
        <v>16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</row>
    <row r="19" spans="1:15">
      <c r="A19" s="69" t="s">
        <v>20</v>
      </c>
      <c r="B19" s="67">
        <f t="shared" si="2"/>
        <v>136</v>
      </c>
      <c r="C19" s="90">
        <v>114</v>
      </c>
      <c r="D19" s="90">
        <v>16</v>
      </c>
      <c r="E19" s="90">
        <v>3</v>
      </c>
      <c r="F19" s="90">
        <v>1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2</v>
      </c>
      <c r="N19" s="90">
        <v>0</v>
      </c>
      <c r="O19" s="90">
        <v>0</v>
      </c>
    </row>
    <row r="20" spans="1:15">
      <c r="A20" s="43" t="s">
        <v>31</v>
      </c>
      <c r="B20" s="66">
        <f t="shared" si="2"/>
        <v>4170</v>
      </c>
      <c r="C20" s="89">
        <f t="shared" ref="C20:O20" si="3">SUM(C21:C26)</f>
        <v>4080</v>
      </c>
      <c r="D20" s="89">
        <f t="shared" si="3"/>
        <v>19</v>
      </c>
      <c r="E20" s="89">
        <f t="shared" si="3"/>
        <v>28</v>
      </c>
      <c r="F20" s="89">
        <f t="shared" si="3"/>
        <v>21</v>
      </c>
      <c r="G20" s="89">
        <f t="shared" si="3"/>
        <v>9</v>
      </c>
      <c r="H20" s="89">
        <f t="shared" si="3"/>
        <v>0</v>
      </c>
      <c r="I20" s="89">
        <f t="shared" si="3"/>
        <v>0</v>
      </c>
      <c r="J20" s="89">
        <f t="shared" si="3"/>
        <v>0</v>
      </c>
      <c r="K20" s="89">
        <f t="shared" si="3"/>
        <v>0</v>
      </c>
      <c r="L20" s="89">
        <f t="shared" si="3"/>
        <v>0</v>
      </c>
      <c r="M20" s="89">
        <f t="shared" si="3"/>
        <v>12</v>
      </c>
      <c r="N20" s="89">
        <f t="shared" si="3"/>
        <v>1</v>
      </c>
      <c r="O20" s="89">
        <f t="shared" si="3"/>
        <v>0</v>
      </c>
    </row>
    <row r="21" spans="1:15">
      <c r="A21" s="69" t="s">
        <v>21</v>
      </c>
      <c r="B21" s="67">
        <f t="shared" si="2"/>
        <v>293</v>
      </c>
      <c r="C21" s="90">
        <v>277</v>
      </c>
      <c r="D21" s="90">
        <v>1</v>
      </c>
      <c r="E21" s="90">
        <v>0</v>
      </c>
      <c r="F21" s="90">
        <v>6</v>
      </c>
      <c r="G21" s="90">
        <v>9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</row>
    <row r="22" spans="1:15">
      <c r="A22" s="68" t="s">
        <v>22</v>
      </c>
      <c r="B22" s="66">
        <f t="shared" si="2"/>
        <v>964</v>
      </c>
      <c r="C22" s="89">
        <v>941</v>
      </c>
      <c r="D22" s="89">
        <v>0</v>
      </c>
      <c r="E22" s="89">
        <v>22</v>
      </c>
      <c r="F22" s="89">
        <v>1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</row>
    <row r="23" spans="1:15">
      <c r="A23" s="69" t="s">
        <v>32</v>
      </c>
      <c r="B23" s="67">
        <f t="shared" si="2"/>
        <v>174</v>
      </c>
      <c r="C23" s="90">
        <v>174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</row>
    <row r="24" spans="1:15">
      <c r="A24" s="68" t="s">
        <v>23</v>
      </c>
      <c r="B24" s="66">
        <f t="shared" si="2"/>
        <v>1251</v>
      </c>
      <c r="C24" s="89">
        <v>1250</v>
      </c>
      <c r="D24" s="89">
        <v>1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</row>
    <row r="25" spans="1:15">
      <c r="A25" s="69" t="s">
        <v>24</v>
      </c>
      <c r="B25" s="67">
        <f t="shared" si="2"/>
        <v>991</v>
      </c>
      <c r="C25" s="90">
        <v>971</v>
      </c>
      <c r="D25" s="90">
        <v>7</v>
      </c>
      <c r="E25" s="90">
        <v>6</v>
      </c>
      <c r="F25" s="90">
        <v>5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1</v>
      </c>
      <c r="N25" s="90">
        <v>1</v>
      </c>
      <c r="O25" s="90">
        <v>0</v>
      </c>
    </row>
    <row r="26" spans="1:15">
      <c r="A26" s="68" t="s">
        <v>25</v>
      </c>
      <c r="B26" s="66">
        <f t="shared" si="2"/>
        <v>497</v>
      </c>
      <c r="C26" s="89">
        <v>467</v>
      </c>
      <c r="D26" s="89">
        <v>10</v>
      </c>
      <c r="E26" s="89">
        <v>0</v>
      </c>
      <c r="F26" s="89">
        <v>9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11</v>
      </c>
      <c r="N26" s="89">
        <v>0</v>
      </c>
      <c r="O26" s="89">
        <v>0</v>
      </c>
    </row>
    <row r="27" spans="1:15" ht="15" customHeight="1">
      <c r="A27" s="58"/>
      <c r="B27" s="378" t="s">
        <v>95</v>
      </c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</row>
    <row r="28" spans="1:15">
      <c r="A28" s="7" t="s">
        <v>10</v>
      </c>
      <c r="B28" s="18">
        <f t="shared" ref="B28:O28" si="4">B8*100/$B8</f>
        <v>100</v>
      </c>
      <c r="C28" s="219">
        <f t="shared" si="4"/>
        <v>91.687922812465345</v>
      </c>
      <c r="D28" s="219">
        <f t="shared" si="4"/>
        <v>4.9850282799157144</v>
      </c>
      <c r="E28" s="219">
        <f t="shared" si="4"/>
        <v>1.5803482311189974</v>
      </c>
      <c r="F28" s="219">
        <f t="shared" si="4"/>
        <v>1.1755572806920263</v>
      </c>
      <c r="G28" s="219">
        <f t="shared" si="4"/>
        <v>0.17744260840634357</v>
      </c>
      <c r="H28" s="219">
        <f t="shared" si="4"/>
        <v>0</v>
      </c>
      <c r="I28" s="219">
        <f t="shared" si="4"/>
        <v>5.545081512698237E-2</v>
      </c>
      <c r="J28" s="219">
        <f t="shared" si="4"/>
        <v>0</v>
      </c>
      <c r="K28" s="219">
        <f t="shared" si="4"/>
        <v>1.1090163025396473E-2</v>
      </c>
      <c r="L28" s="219">
        <f t="shared" si="4"/>
        <v>1.1090163025396473E-2</v>
      </c>
      <c r="M28" s="219">
        <f t="shared" si="4"/>
        <v>0.29943440168570479</v>
      </c>
      <c r="N28" s="219">
        <f t="shared" si="4"/>
        <v>1.6635244538094712E-2</v>
      </c>
      <c r="O28" s="219">
        <f t="shared" si="4"/>
        <v>0</v>
      </c>
    </row>
    <row r="29" spans="1:15">
      <c r="A29" s="44" t="s">
        <v>30</v>
      </c>
      <c r="B29" s="145">
        <f t="shared" ref="B29:O44" si="5">B9*100/$B9</f>
        <v>100</v>
      </c>
      <c r="C29" s="218">
        <f t="shared" si="5"/>
        <v>89.836987882285058</v>
      </c>
      <c r="D29" s="218">
        <f t="shared" si="5"/>
        <v>6.3473744950952105</v>
      </c>
      <c r="E29" s="218">
        <f t="shared" si="5"/>
        <v>1.8537218695903059</v>
      </c>
      <c r="F29" s="218">
        <f t="shared" si="5"/>
        <v>1.377668782458165</v>
      </c>
      <c r="G29" s="218">
        <f t="shared" si="5"/>
        <v>0.16589728793998845</v>
      </c>
      <c r="H29" s="218">
        <f t="shared" si="5"/>
        <v>0</v>
      </c>
      <c r="I29" s="218">
        <f t="shared" si="5"/>
        <v>7.212925562608194E-2</v>
      </c>
      <c r="J29" s="218">
        <f t="shared" ref="J29:O43" si="6">J9*100/$B9</f>
        <v>0</v>
      </c>
      <c r="K29" s="218">
        <f t="shared" si="6"/>
        <v>1.4425851125216388E-2</v>
      </c>
      <c r="L29" s="218">
        <f t="shared" si="6"/>
        <v>1.4425851125216388E-2</v>
      </c>
      <c r="M29" s="218">
        <f t="shared" si="6"/>
        <v>0.30294287362954414</v>
      </c>
      <c r="N29" s="218">
        <f t="shared" si="6"/>
        <v>1.4425851125216388E-2</v>
      </c>
      <c r="O29" s="218">
        <f t="shared" si="6"/>
        <v>0</v>
      </c>
    </row>
    <row r="30" spans="1:15">
      <c r="A30" s="68" t="s">
        <v>11</v>
      </c>
      <c r="B30" s="146">
        <f t="shared" si="5"/>
        <v>100</v>
      </c>
      <c r="C30" s="219">
        <f t="shared" si="5"/>
        <v>67.783505154639172</v>
      </c>
      <c r="D30" s="219">
        <f t="shared" si="5"/>
        <v>13.144329896907216</v>
      </c>
      <c r="E30" s="219">
        <f t="shared" si="5"/>
        <v>13.402061855670103</v>
      </c>
      <c r="F30" s="219">
        <f t="shared" si="5"/>
        <v>4.8969072164948457</v>
      </c>
      <c r="G30" s="219">
        <f t="shared" si="5"/>
        <v>0</v>
      </c>
      <c r="H30" s="219">
        <f t="shared" si="5"/>
        <v>0</v>
      </c>
      <c r="I30" s="219">
        <f t="shared" si="5"/>
        <v>0.51546391752577314</v>
      </c>
      <c r="J30" s="219">
        <f t="shared" si="6"/>
        <v>0</v>
      </c>
      <c r="K30" s="219">
        <f t="shared" si="6"/>
        <v>0</v>
      </c>
      <c r="L30" s="219">
        <f t="shared" si="6"/>
        <v>0</v>
      </c>
      <c r="M30" s="219">
        <f t="shared" si="6"/>
        <v>0.25773195876288657</v>
      </c>
      <c r="N30" s="219">
        <f t="shared" si="6"/>
        <v>0</v>
      </c>
      <c r="O30" s="219">
        <f t="shared" si="6"/>
        <v>0</v>
      </c>
    </row>
    <row r="31" spans="1:15">
      <c r="A31" s="69" t="s">
        <v>12</v>
      </c>
      <c r="B31" s="145">
        <f t="shared" si="5"/>
        <v>100</v>
      </c>
      <c r="C31" s="218">
        <f t="shared" si="5"/>
        <v>54.545454545454547</v>
      </c>
      <c r="D31" s="218">
        <f t="shared" si="5"/>
        <v>0</v>
      </c>
      <c r="E31" s="218">
        <f t="shared" si="5"/>
        <v>0</v>
      </c>
      <c r="F31" s="218">
        <f t="shared" si="5"/>
        <v>45.454545454545453</v>
      </c>
      <c r="G31" s="218">
        <f t="shared" si="5"/>
        <v>0</v>
      </c>
      <c r="H31" s="218">
        <f t="shared" si="5"/>
        <v>0</v>
      </c>
      <c r="I31" s="218">
        <f t="shared" si="5"/>
        <v>0</v>
      </c>
      <c r="J31" s="218">
        <f t="shared" si="6"/>
        <v>0</v>
      </c>
      <c r="K31" s="218">
        <f t="shared" si="6"/>
        <v>0</v>
      </c>
      <c r="L31" s="218">
        <f t="shared" si="6"/>
        <v>0</v>
      </c>
      <c r="M31" s="218">
        <f t="shared" si="6"/>
        <v>0</v>
      </c>
      <c r="N31" s="218">
        <f t="shared" si="6"/>
        <v>0</v>
      </c>
      <c r="O31" s="218">
        <f t="shared" si="6"/>
        <v>0</v>
      </c>
    </row>
    <row r="32" spans="1:15">
      <c r="A32" s="68" t="s">
        <v>13</v>
      </c>
      <c r="B32" s="146">
        <f t="shared" si="5"/>
        <v>100</v>
      </c>
      <c r="C32" s="219">
        <f t="shared" si="5"/>
        <v>82.790411800860483</v>
      </c>
      <c r="D32" s="219">
        <f t="shared" si="5"/>
        <v>12.354025814382299</v>
      </c>
      <c r="E32" s="219">
        <f t="shared" si="5"/>
        <v>2.4585125998770745</v>
      </c>
      <c r="F32" s="219">
        <f t="shared" si="5"/>
        <v>1.8438844499078058</v>
      </c>
      <c r="G32" s="219">
        <f t="shared" si="5"/>
        <v>0</v>
      </c>
      <c r="H32" s="219">
        <f t="shared" si="5"/>
        <v>0</v>
      </c>
      <c r="I32" s="219">
        <f t="shared" si="5"/>
        <v>6.1462814996926858E-2</v>
      </c>
      <c r="J32" s="219">
        <f t="shared" si="6"/>
        <v>0</v>
      </c>
      <c r="K32" s="219">
        <f t="shared" si="6"/>
        <v>0</v>
      </c>
      <c r="L32" s="219">
        <f t="shared" si="6"/>
        <v>0</v>
      </c>
      <c r="M32" s="219">
        <f t="shared" si="6"/>
        <v>0.49170251997541486</v>
      </c>
      <c r="N32" s="219">
        <f t="shared" si="6"/>
        <v>0</v>
      </c>
      <c r="O32" s="219">
        <f t="shared" si="6"/>
        <v>0</v>
      </c>
    </row>
    <row r="33" spans="1:15">
      <c r="A33" s="69" t="s">
        <v>14</v>
      </c>
      <c r="B33" s="145">
        <f t="shared" si="5"/>
        <v>100</v>
      </c>
      <c r="C33" s="218">
        <f t="shared" si="5"/>
        <v>100</v>
      </c>
      <c r="D33" s="218">
        <f t="shared" si="5"/>
        <v>0</v>
      </c>
      <c r="E33" s="218">
        <f t="shared" si="5"/>
        <v>0</v>
      </c>
      <c r="F33" s="218">
        <f t="shared" si="5"/>
        <v>0</v>
      </c>
      <c r="G33" s="218">
        <f t="shared" si="5"/>
        <v>0</v>
      </c>
      <c r="H33" s="218">
        <f t="shared" si="5"/>
        <v>0</v>
      </c>
      <c r="I33" s="218">
        <f t="shared" si="5"/>
        <v>0</v>
      </c>
      <c r="J33" s="218">
        <f t="shared" si="6"/>
        <v>0</v>
      </c>
      <c r="K33" s="218">
        <f t="shared" si="6"/>
        <v>0</v>
      </c>
      <c r="L33" s="218">
        <f t="shared" si="6"/>
        <v>0</v>
      </c>
      <c r="M33" s="218">
        <f t="shared" si="6"/>
        <v>0</v>
      </c>
      <c r="N33" s="218">
        <f t="shared" si="6"/>
        <v>0</v>
      </c>
      <c r="O33" s="218">
        <f t="shared" si="6"/>
        <v>0</v>
      </c>
    </row>
    <row r="34" spans="1:15">
      <c r="A34" s="68" t="s">
        <v>15</v>
      </c>
      <c r="B34" s="146">
        <f t="shared" si="5"/>
        <v>100</v>
      </c>
      <c r="C34" s="219">
        <f t="shared" si="5"/>
        <v>88.974462910417515</v>
      </c>
      <c r="D34" s="219">
        <f t="shared" si="5"/>
        <v>7.6205918119173086</v>
      </c>
      <c r="E34" s="219">
        <f t="shared" si="5"/>
        <v>0.64856100526955818</v>
      </c>
      <c r="F34" s="219">
        <f t="shared" si="5"/>
        <v>1.6214025131738954</v>
      </c>
      <c r="G34" s="219">
        <f t="shared" si="5"/>
        <v>8.1070125658694772E-2</v>
      </c>
      <c r="H34" s="219">
        <f t="shared" si="5"/>
        <v>0</v>
      </c>
      <c r="I34" s="219">
        <f t="shared" si="5"/>
        <v>0</v>
      </c>
      <c r="J34" s="219">
        <f t="shared" si="6"/>
        <v>0</v>
      </c>
      <c r="K34" s="219">
        <f t="shared" si="6"/>
        <v>0</v>
      </c>
      <c r="L34" s="219">
        <f t="shared" si="6"/>
        <v>0</v>
      </c>
      <c r="M34" s="219">
        <f t="shared" si="6"/>
        <v>0.97284150790433721</v>
      </c>
      <c r="N34" s="219">
        <f t="shared" si="6"/>
        <v>8.1070125658694772E-2</v>
      </c>
      <c r="O34" s="219">
        <f t="shared" si="6"/>
        <v>0</v>
      </c>
    </row>
    <row r="35" spans="1:15">
      <c r="A35" s="69" t="s">
        <v>16</v>
      </c>
      <c r="B35" s="145">
        <f t="shared" si="5"/>
        <v>100</v>
      </c>
      <c r="C35" s="218">
        <f t="shared" si="5"/>
        <v>77.318369757826346</v>
      </c>
      <c r="D35" s="218">
        <f t="shared" si="5"/>
        <v>15.593620791494388</v>
      </c>
      <c r="E35" s="218">
        <f t="shared" si="5"/>
        <v>4.252805670407561</v>
      </c>
      <c r="F35" s="218">
        <f t="shared" si="5"/>
        <v>2.6580035440047252</v>
      </c>
      <c r="G35" s="218">
        <f t="shared" si="5"/>
        <v>5.9066745422327233E-2</v>
      </c>
      <c r="H35" s="218">
        <f t="shared" si="5"/>
        <v>0</v>
      </c>
      <c r="I35" s="218">
        <f t="shared" si="5"/>
        <v>0</v>
      </c>
      <c r="J35" s="218">
        <f t="shared" si="6"/>
        <v>0</v>
      </c>
      <c r="K35" s="218">
        <f t="shared" si="6"/>
        <v>0</v>
      </c>
      <c r="L35" s="218">
        <f t="shared" si="6"/>
        <v>0</v>
      </c>
      <c r="M35" s="218">
        <f t="shared" si="6"/>
        <v>0.11813349084465447</v>
      </c>
      <c r="N35" s="218">
        <f t="shared" si="6"/>
        <v>0</v>
      </c>
      <c r="O35" s="218">
        <f t="shared" si="6"/>
        <v>0</v>
      </c>
    </row>
    <row r="36" spans="1:15">
      <c r="A36" s="68" t="s">
        <v>17</v>
      </c>
      <c r="B36" s="147">
        <f t="shared" si="5"/>
        <v>100</v>
      </c>
      <c r="C36" s="219">
        <f t="shared" si="5"/>
        <v>79.188255613126074</v>
      </c>
      <c r="D36" s="219">
        <f t="shared" si="5"/>
        <v>11.658031088082902</v>
      </c>
      <c r="E36" s="219">
        <f t="shared" si="5"/>
        <v>5.8721934369602762</v>
      </c>
      <c r="F36" s="219">
        <f t="shared" si="5"/>
        <v>2.7633851468048358</v>
      </c>
      <c r="G36" s="219">
        <f t="shared" si="5"/>
        <v>0.17271157167530224</v>
      </c>
      <c r="H36" s="219">
        <f t="shared" si="5"/>
        <v>0</v>
      </c>
      <c r="I36" s="219">
        <f t="shared" si="5"/>
        <v>0</v>
      </c>
      <c r="J36" s="219">
        <f t="shared" si="6"/>
        <v>0</v>
      </c>
      <c r="K36" s="219">
        <f t="shared" si="6"/>
        <v>0</v>
      </c>
      <c r="L36" s="219">
        <f t="shared" si="6"/>
        <v>0</v>
      </c>
      <c r="M36" s="219">
        <f t="shared" si="6"/>
        <v>0.34542314335060448</v>
      </c>
      <c r="N36" s="219">
        <f t="shared" si="6"/>
        <v>0</v>
      </c>
      <c r="O36" s="219">
        <f t="shared" si="6"/>
        <v>0</v>
      </c>
    </row>
    <row r="37" spans="1:15">
      <c r="A37" s="69" t="s">
        <v>18</v>
      </c>
      <c r="B37" s="148">
        <f t="shared" si="5"/>
        <v>100</v>
      </c>
      <c r="C37" s="218">
        <f t="shared" si="5"/>
        <v>98.876096491228068</v>
      </c>
      <c r="D37" s="218">
        <f t="shared" si="5"/>
        <v>0.46600877192982454</v>
      </c>
      <c r="E37" s="218">
        <f t="shared" si="5"/>
        <v>0</v>
      </c>
      <c r="F37" s="218">
        <f t="shared" si="5"/>
        <v>0.27412280701754388</v>
      </c>
      <c r="G37" s="218">
        <f t="shared" si="5"/>
        <v>5.4824561403508769E-2</v>
      </c>
      <c r="H37" s="218">
        <f t="shared" si="5"/>
        <v>0</v>
      </c>
      <c r="I37" s="218">
        <f t="shared" si="5"/>
        <v>0.19188596491228072</v>
      </c>
      <c r="J37" s="218">
        <f t="shared" si="6"/>
        <v>0</v>
      </c>
      <c r="K37" s="218">
        <f t="shared" si="6"/>
        <v>5.4824561403508769E-2</v>
      </c>
      <c r="L37" s="218">
        <f t="shared" si="6"/>
        <v>5.4824561403508769E-2</v>
      </c>
      <c r="M37" s="218">
        <f t="shared" si="6"/>
        <v>2.7412280701754384E-2</v>
      </c>
      <c r="N37" s="218">
        <f t="shared" si="6"/>
        <v>0</v>
      </c>
      <c r="O37" s="218">
        <f t="shared" si="6"/>
        <v>0</v>
      </c>
    </row>
    <row r="38" spans="1:15">
      <c r="A38" s="68" t="s">
        <v>19</v>
      </c>
      <c r="B38" s="147">
        <f t="shared" si="5"/>
        <v>100</v>
      </c>
      <c r="C38" s="219">
        <f t="shared" si="5"/>
        <v>98.524962178517399</v>
      </c>
      <c r="D38" s="219">
        <f t="shared" si="5"/>
        <v>0.30257186081694404</v>
      </c>
      <c r="E38" s="219">
        <f t="shared" si="5"/>
        <v>0.22692889561270801</v>
      </c>
      <c r="F38" s="219">
        <f t="shared" si="5"/>
        <v>0.34039334341906202</v>
      </c>
      <c r="G38" s="219">
        <f t="shared" si="5"/>
        <v>0.60514372163388808</v>
      </c>
      <c r="H38" s="219">
        <f t="shared" si="5"/>
        <v>0</v>
      </c>
      <c r="I38" s="219">
        <f t="shared" si="5"/>
        <v>0</v>
      </c>
      <c r="J38" s="219">
        <f t="shared" si="6"/>
        <v>0</v>
      </c>
      <c r="K38" s="219">
        <f t="shared" si="6"/>
        <v>0</v>
      </c>
      <c r="L38" s="219">
        <f t="shared" si="6"/>
        <v>0</v>
      </c>
      <c r="M38" s="219">
        <f t="shared" si="6"/>
        <v>0</v>
      </c>
      <c r="N38" s="219">
        <f t="shared" si="6"/>
        <v>0</v>
      </c>
      <c r="O38" s="219">
        <f t="shared" si="6"/>
        <v>0</v>
      </c>
    </row>
    <row r="39" spans="1:15">
      <c r="A39" s="69" t="s">
        <v>20</v>
      </c>
      <c r="B39" s="148">
        <f t="shared" si="5"/>
        <v>100</v>
      </c>
      <c r="C39" s="218">
        <f t="shared" si="5"/>
        <v>83.82352941176471</v>
      </c>
      <c r="D39" s="218">
        <f t="shared" si="5"/>
        <v>11.764705882352942</v>
      </c>
      <c r="E39" s="218">
        <f t="shared" si="5"/>
        <v>2.2058823529411766</v>
      </c>
      <c r="F39" s="218">
        <f t="shared" si="5"/>
        <v>0.73529411764705888</v>
      </c>
      <c r="G39" s="218">
        <f t="shared" si="5"/>
        <v>0</v>
      </c>
      <c r="H39" s="218">
        <f t="shared" si="5"/>
        <v>0</v>
      </c>
      <c r="I39" s="218">
        <f t="shared" si="5"/>
        <v>0</v>
      </c>
      <c r="J39" s="218">
        <f t="shared" si="6"/>
        <v>0</v>
      </c>
      <c r="K39" s="218">
        <f t="shared" si="6"/>
        <v>0</v>
      </c>
      <c r="L39" s="218">
        <f t="shared" si="6"/>
        <v>0</v>
      </c>
      <c r="M39" s="218">
        <f t="shared" si="6"/>
        <v>1.4705882352941178</v>
      </c>
      <c r="N39" s="218">
        <f t="shared" si="6"/>
        <v>0</v>
      </c>
      <c r="O39" s="218">
        <f t="shared" si="6"/>
        <v>0</v>
      </c>
    </row>
    <row r="40" spans="1:15">
      <c r="A40" s="43" t="s">
        <v>31</v>
      </c>
      <c r="B40" s="147">
        <f t="shared" si="5"/>
        <v>100</v>
      </c>
      <c r="C40" s="219">
        <f t="shared" si="5"/>
        <v>97.841726618705039</v>
      </c>
      <c r="D40" s="219">
        <f t="shared" si="5"/>
        <v>0.45563549160671463</v>
      </c>
      <c r="E40" s="219">
        <f t="shared" si="5"/>
        <v>0.67146282973621108</v>
      </c>
      <c r="F40" s="219">
        <f t="shared" si="5"/>
        <v>0.50359712230215825</v>
      </c>
      <c r="G40" s="219">
        <f t="shared" si="5"/>
        <v>0.21582733812949639</v>
      </c>
      <c r="H40" s="219">
        <f t="shared" si="5"/>
        <v>0</v>
      </c>
      <c r="I40" s="219">
        <f t="shared" si="5"/>
        <v>0</v>
      </c>
      <c r="J40" s="219">
        <f t="shared" si="6"/>
        <v>0</v>
      </c>
      <c r="K40" s="219">
        <f t="shared" si="6"/>
        <v>0</v>
      </c>
      <c r="L40" s="219">
        <f t="shared" si="6"/>
        <v>0</v>
      </c>
      <c r="M40" s="219">
        <f t="shared" si="6"/>
        <v>0.28776978417266186</v>
      </c>
      <c r="N40" s="219">
        <f t="shared" si="6"/>
        <v>2.3980815347721823E-2</v>
      </c>
      <c r="O40" s="219">
        <f t="shared" si="6"/>
        <v>0</v>
      </c>
    </row>
    <row r="41" spans="1:15">
      <c r="A41" s="69" t="s">
        <v>21</v>
      </c>
      <c r="B41" s="148">
        <f t="shared" si="5"/>
        <v>100</v>
      </c>
      <c r="C41" s="218">
        <f t="shared" si="5"/>
        <v>94.539249146757683</v>
      </c>
      <c r="D41" s="218">
        <f t="shared" si="5"/>
        <v>0.34129692832764508</v>
      </c>
      <c r="E41" s="218">
        <f t="shared" si="5"/>
        <v>0</v>
      </c>
      <c r="F41" s="218">
        <f t="shared" si="5"/>
        <v>2.0477815699658701</v>
      </c>
      <c r="G41" s="218">
        <f t="shared" si="5"/>
        <v>3.0716723549488054</v>
      </c>
      <c r="H41" s="218">
        <f t="shared" si="5"/>
        <v>0</v>
      </c>
      <c r="I41" s="218">
        <f t="shared" si="5"/>
        <v>0</v>
      </c>
      <c r="J41" s="218">
        <f t="shared" si="6"/>
        <v>0</v>
      </c>
      <c r="K41" s="218">
        <f t="shared" si="6"/>
        <v>0</v>
      </c>
      <c r="L41" s="218">
        <f t="shared" si="6"/>
        <v>0</v>
      </c>
      <c r="M41" s="218">
        <f t="shared" si="6"/>
        <v>0</v>
      </c>
      <c r="N41" s="218">
        <f t="shared" si="6"/>
        <v>0</v>
      </c>
      <c r="O41" s="218">
        <f t="shared" si="6"/>
        <v>0</v>
      </c>
    </row>
    <row r="42" spans="1:15">
      <c r="A42" s="68" t="s">
        <v>22</v>
      </c>
      <c r="B42" s="147">
        <f t="shared" si="5"/>
        <v>100</v>
      </c>
      <c r="C42" s="219">
        <f t="shared" si="5"/>
        <v>97.614107883817425</v>
      </c>
      <c r="D42" s="219">
        <f t="shared" si="5"/>
        <v>0</v>
      </c>
      <c r="E42" s="219">
        <f t="shared" si="5"/>
        <v>2.2821576763485476</v>
      </c>
      <c r="F42" s="219">
        <f t="shared" si="5"/>
        <v>0.1037344398340249</v>
      </c>
      <c r="G42" s="219">
        <f t="shared" si="5"/>
        <v>0</v>
      </c>
      <c r="H42" s="219">
        <f t="shared" si="5"/>
        <v>0</v>
      </c>
      <c r="I42" s="219">
        <f t="shared" si="5"/>
        <v>0</v>
      </c>
      <c r="J42" s="219">
        <f t="shared" si="6"/>
        <v>0</v>
      </c>
      <c r="K42" s="219">
        <f t="shared" si="6"/>
        <v>0</v>
      </c>
      <c r="L42" s="219">
        <f t="shared" si="6"/>
        <v>0</v>
      </c>
      <c r="M42" s="219">
        <f t="shared" si="6"/>
        <v>0</v>
      </c>
      <c r="N42" s="219">
        <f t="shared" si="6"/>
        <v>0</v>
      </c>
      <c r="O42" s="219">
        <f t="shared" si="6"/>
        <v>0</v>
      </c>
    </row>
    <row r="43" spans="1:15">
      <c r="A43" s="69" t="s">
        <v>32</v>
      </c>
      <c r="B43" s="148">
        <f t="shared" si="5"/>
        <v>100</v>
      </c>
      <c r="C43" s="218">
        <f t="shared" si="5"/>
        <v>100</v>
      </c>
      <c r="D43" s="218">
        <f t="shared" si="5"/>
        <v>0</v>
      </c>
      <c r="E43" s="218">
        <f t="shared" si="5"/>
        <v>0</v>
      </c>
      <c r="F43" s="218">
        <f t="shared" si="5"/>
        <v>0</v>
      </c>
      <c r="G43" s="218">
        <f t="shared" si="5"/>
        <v>0</v>
      </c>
      <c r="H43" s="218">
        <f t="shared" si="5"/>
        <v>0</v>
      </c>
      <c r="I43" s="218">
        <f t="shared" si="5"/>
        <v>0</v>
      </c>
      <c r="J43" s="218">
        <f t="shared" si="6"/>
        <v>0</v>
      </c>
      <c r="K43" s="218">
        <f t="shared" si="6"/>
        <v>0</v>
      </c>
      <c r="L43" s="218">
        <f t="shared" si="6"/>
        <v>0</v>
      </c>
      <c r="M43" s="218">
        <f t="shared" si="6"/>
        <v>0</v>
      </c>
      <c r="N43" s="218">
        <f t="shared" si="6"/>
        <v>0</v>
      </c>
      <c r="O43" s="218">
        <f t="shared" si="6"/>
        <v>0</v>
      </c>
    </row>
    <row r="44" spans="1:15">
      <c r="A44" s="68" t="s">
        <v>23</v>
      </c>
      <c r="B44" s="147">
        <f t="shared" si="5"/>
        <v>100</v>
      </c>
      <c r="C44" s="219">
        <f t="shared" si="5"/>
        <v>99.920063948840934</v>
      </c>
      <c r="D44" s="219">
        <f t="shared" si="5"/>
        <v>7.9936051159072735E-2</v>
      </c>
      <c r="E44" s="219">
        <f t="shared" si="5"/>
        <v>0</v>
      </c>
      <c r="F44" s="219">
        <f t="shared" si="5"/>
        <v>0</v>
      </c>
      <c r="G44" s="219">
        <f t="shared" si="5"/>
        <v>0</v>
      </c>
      <c r="H44" s="219">
        <f t="shared" si="5"/>
        <v>0</v>
      </c>
      <c r="I44" s="219">
        <f t="shared" si="5"/>
        <v>0</v>
      </c>
      <c r="J44" s="219">
        <f t="shared" si="5"/>
        <v>0</v>
      </c>
      <c r="K44" s="219">
        <f t="shared" si="5"/>
        <v>0</v>
      </c>
      <c r="L44" s="219">
        <f t="shared" si="5"/>
        <v>0</v>
      </c>
      <c r="M44" s="219">
        <f t="shared" si="5"/>
        <v>0</v>
      </c>
      <c r="N44" s="219">
        <f t="shared" si="5"/>
        <v>0</v>
      </c>
      <c r="O44" s="219">
        <f t="shared" si="5"/>
        <v>0</v>
      </c>
    </row>
    <row r="45" spans="1:15">
      <c r="A45" s="69" t="s">
        <v>24</v>
      </c>
      <c r="B45" s="148">
        <f t="shared" ref="B45:O46" si="7">B25*100/$B25</f>
        <v>100</v>
      </c>
      <c r="C45" s="218">
        <f t="shared" si="7"/>
        <v>97.981836528758834</v>
      </c>
      <c r="D45" s="218">
        <f t="shared" si="7"/>
        <v>0.70635721493440973</v>
      </c>
      <c r="E45" s="218">
        <f t="shared" si="7"/>
        <v>0.60544904137235112</v>
      </c>
      <c r="F45" s="218">
        <f t="shared" si="7"/>
        <v>0.50454086781029261</v>
      </c>
      <c r="G45" s="218">
        <f t="shared" si="7"/>
        <v>0</v>
      </c>
      <c r="H45" s="218">
        <f t="shared" si="7"/>
        <v>0</v>
      </c>
      <c r="I45" s="218">
        <f t="shared" si="7"/>
        <v>0</v>
      </c>
      <c r="J45" s="218">
        <f t="shared" si="7"/>
        <v>0</v>
      </c>
      <c r="K45" s="218">
        <f t="shared" si="7"/>
        <v>0</v>
      </c>
      <c r="L45" s="218">
        <f t="shared" si="7"/>
        <v>0</v>
      </c>
      <c r="M45" s="218">
        <f t="shared" si="7"/>
        <v>0.10090817356205853</v>
      </c>
      <c r="N45" s="218">
        <f t="shared" si="7"/>
        <v>0.10090817356205853</v>
      </c>
      <c r="O45" s="218">
        <f t="shared" si="7"/>
        <v>0</v>
      </c>
    </row>
    <row r="46" spans="1:15">
      <c r="A46" s="68" t="s">
        <v>25</v>
      </c>
      <c r="B46" s="147">
        <f t="shared" si="7"/>
        <v>100</v>
      </c>
      <c r="C46" s="219">
        <f t="shared" si="7"/>
        <v>93.963782696177063</v>
      </c>
      <c r="D46" s="219">
        <f t="shared" si="7"/>
        <v>2.0120724346076457</v>
      </c>
      <c r="E46" s="219">
        <f t="shared" si="7"/>
        <v>0</v>
      </c>
      <c r="F46" s="219">
        <f t="shared" si="7"/>
        <v>1.8108651911468814</v>
      </c>
      <c r="G46" s="219">
        <f t="shared" si="7"/>
        <v>0</v>
      </c>
      <c r="H46" s="219">
        <f t="shared" si="7"/>
        <v>0</v>
      </c>
      <c r="I46" s="219">
        <f t="shared" si="7"/>
        <v>0</v>
      </c>
      <c r="J46" s="219">
        <f t="shared" si="7"/>
        <v>0</v>
      </c>
      <c r="K46" s="219">
        <f t="shared" si="7"/>
        <v>0</v>
      </c>
      <c r="L46" s="219">
        <f t="shared" si="7"/>
        <v>0</v>
      </c>
      <c r="M46" s="219">
        <f t="shared" si="7"/>
        <v>2.2132796780684103</v>
      </c>
      <c r="N46" s="219">
        <f t="shared" si="7"/>
        <v>0</v>
      </c>
      <c r="O46" s="219">
        <f t="shared" si="7"/>
        <v>0</v>
      </c>
    </row>
    <row r="47" spans="1:15" ht="20" customHeight="1">
      <c r="A47" s="340" t="s">
        <v>304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</row>
  </sheetData>
  <mergeCells count="6">
    <mergeCell ref="A47:O47"/>
    <mergeCell ref="A5:A6"/>
    <mergeCell ref="B5:B6"/>
    <mergeCell ref="C5:O5"/>
    <mergeCell ref="B7:O7"/>
    <mergeCell ref="B27:O2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104</vt:i4>
      </vt:variant>
      <vt:variant>
        <vt:lpstr>Benannte Bereiche</vt:lpstr>
      </vt:variant>
      <vt:variant>
        <vt:i4>41</vt:i4>
      </vt:variant>
    </vt:vector>
  </HeadingPairs>
  <TitlesOfParts>
    <vt:vector size="145" baseType="lpstr">
      <vt:lpstr>Inhalt</vt:lpstr>
      <vt:lpstr>Tab. 1.1</vt:lpstr>
      <vt:lpstr>Tab. 1.2</vt:lpstr>
      <vt:lpstr>Tab. 1.2-1</vt:lpstr>
      <vt:lpstr>Tab. 1.2-2</vt:lpstr>
      <vt:lpstr>Tab. 1.2-3</vt:lpstr>
      <vt:lpstr>Tab. 1.2-4</vt:lpstr>
      <vt:lpstr>Tab. 1.2-5</vt:lpstr>
      <vt:lpstr>Tab. 1.2-6</vt:lpstr>
      <vt:lpstr>Tab. 1.3</vt:lpstr>
      <vt:lpstr>Tab. 1.4</vt:lpstr>
      <vt:lpstr>Tab. 1.4-1</vt:lpstr>
      <vt:lpstr>Tab. 1.4-2</vt:lpstr>
      <vt:lpstr>Tab. 1.4-3</vt:lpstr>
      <vt:lpstr>Tab. 1.4-4</vt:lpstr>
      <vt:lpstr>Tab. 1.4-5</vt:lpstr>
      <vt:lpstr>Tab. 1.4-6</vt:lpstr>
      <vt:lpstr>Tab. 1.5</vt:lpstr>
      <vt:lpstr>Tab. 1.6</vt:lpstr>
      <vt:lpstr>Tab. 1.7</vt:lpstr>
      <vt:lpstr>Tab. 1.8</vt:lpstr>
      <vt:lpstr>Tab. 1.9</vt:lpstr>
      <vt:lpstr>Tab. 1.9-1</vt:lpstr>
      <vt:lpstr>Tab. 1.9-2</vt:lpstr>
      <vt:lpstr>Tab. 1.9-3</vt:lpstr>
      <vt:lpstr>Tab. 1.9-4</vt:lpstr>
      <vt:lpstr>Tab. 1.9-5</vt:lpstr>
      <vt:lpstr>Tab. 1.9-6</vt:lpstr>
      <vt:lpstr>Tab. 1.10</vt:lpstr>
      <vt:lpstr>Tab. 1.11</vt:lpstr>
      <vt:lpstr>Tab. 1.12</vt:lpstr>
      <vt:lpstr>Tab. 1.12-1</vt:lpstr>
      <vt:lpstr>Tab. 1.12-2</vt:lpstr>
      <vt:lpstr>Tab. 1.12-3</vt:lpstr>
      <vt:lpstr>Tab. 1.12-4</vt:lpstr>
      <vt:lpstr>Tab. 1.12-5</vt:lpstr>
      <vt:lpstr>Tab. 1.12-6</vt:lpstr>
      <vt:lpstr>Tab. 1.13</vt:lpstr>
      <vt:lpstr>Tab. 1.14</vt:lpstr>
      <vt:lpstr>Tab. 1.14-1</vt:lpstr>
      <vt:lpstr>Tab. 1.14-2</vt:lpstr>
      <vt:lpstr>Tab. 1.14-3</vt:lpstr>
      <vt:lpstr>Tab. 1.14-4</vt:lpstr>
      <vt:lpstr>Tab. 1.14-5</vt:lpstr>
      <vt:lpstr>Tab. 1.14-6</vt:lpstr>
      <vt:lpstr>Tab. 1.15</vt:lpstr>
      <vt:lpstr>Tab. 1.16</vt:lpstr>
      <vt:lpstr>Tab. 1.17</vt:lpstr>
      <vt:lpstr>Tab. 1.18</vt:lpstr>
      <vt:lpstr>Tab. 1.18-1</vt:lpstr>
      <vt:lpstr>Tab. 1.18-2</vt:lpstr>
      <vt:lpstr>Tab. 1.18-3</vt:lpstr>
      <vt:lpstr>Tab. 1.18-4</vt:lpstr>
      <vt:lpstr>Tab. 1.18-5</vt:lpstr>
      <vt:lpstr>Tab. 1.18-6</vt:lpstr>
      <vt:lpstr>Tab. 1.19</vt:lpstr>
      <vt:lpstr>Tab. 1.19-1</vt:lpstr>
      <vt:lpstr>Tab. 1.19-2</vt:lpstr>
      <vt:lpstr>Tab. 1.19-3</vt:lpstr>
      <vt:lpstr>Tab. 1.19-4</vt:lpstr>
      <vt:lpstr>Tab. 1.19-5</vt:lpstr>
      <vt:lpstr>Tab. 1.19-6</vt:lpstr>
      <vt:lpstr>Tab. 1.20</vt:lpstr>
      <vt:lpstr>Tab. 1.21</vt:lpstr>
      <vt:lpstr>Tab. 1.21-1</vt:lpstr>
      <vt:lpstr>Tab. 1.21-2</vt:lpstr>
      <vt:lpstr>Tab. 1.21-3</vt:lpstr>
      <vt:lpstr>Tab. 1.21-4</vt:lpstr>
      <vt:lpstr>Tab. 1.21-5</vt:lpstr>
      <vt:lpstr>Tab. 1.21-6</vt:lpstr>
      <vt:lpstr>Tab. 1.22</vt:lpstr>
      <vt:lpstr>Tab. 1.23</vt:lpstr>
      <vt:lpstr>Tab. 1.24</vt:lpstr>
      <vt:lpstr>Tab. 1.25</vt:lpstr>
      <vt:lpstr>Tab. 1.26</vt:lpstr>
      <vt:lpstr>Tab. 1.26-1</vt:lpstr>
      <vt:lpstr>Tab. 1.26-2</vt:lpstr>
      <vt:lpstr>Tab. 1.26-3</vt:lpstr>
      <vt:lpstr>Tab. 1.26-4</vt:lpstr>
      <vt:lpstr>Tab. 1.26-5</vt:lpstr>
      <vt:lpstr>Tab. 1.26-6</vt:lpstr>
      <vt:lpstr>Tab. 1.27</vt:lpstr>
      <vt:lpstr>Tab. 1.27-1</vt:lpstr>
      <vt:lpstr>Tab. 1.27-2</vt:lpstr>
      <vt:lpstr>Tab. 1.27-3</vt:lpstr>
      <vt:lpstr>Tab. 1.27-4</vt:lpstr>
      <vt:lpstr>Tab. 1.27-5</vt:lpstr>
      <vt:lpstr>Tab. 1.27-6</vt:lpstr>
      <vt:lpstr>Tab. 1.28</vt:lpstr>
      <vt:lpstr>Tab. 1.29</vt:lpstr>
      <vt:lpstr>Tab. 1.29-1</vt:lpstr>
      <vt:lpstr>Tab. 1.29-2</vt:lpstr>
      <vt:lpstr>Tab. 1.29-3</vt:lpstr>
      <vt:lpstr>Tab. 1.29-4</vt:lpstr>
      <vt:lpstr>Tab. 1.29-5</vt:lpstr>
      <vt:lpstr>Tab. 1.29-6</vt:lpstr>
      <vt:lpstr>Tab. 1.30</vt:lpstr>
      <vt:lpstr>Tab. 1.31</vt:lpstr>
      <vt:lpstr>Tab. 1.31-1</vt:lpstr>
      <vt:lpstr>Tab. 1.31-2</vt:lpstr>
      <vt:lpstr>Tab. 1.31-3</vt:lpstr>
      <vt:lpstr>Tab. 1.31-4</vt:lpstr>
      <vt:lpstr>Tab. 1.31-5</vt:lpstr>
      <vt:lpstr>Tab. 1.31-6</vt:lpstr>
      <vt:lpstr>'Tab. 1.3'!_Ref206730955</vt:lpstr>
      <vt:lpstr>'Tab. 1.2'!_Ref206733979</vt:lpstr>
      <vt:lpstr>'Tab. 1.2-1'!_Ref206733979</vt:lpstr>
      <vt:lpstr>'Tab. 1.2-2'!_Ref206733979</vt:lpstr>
      <vt:lpstr>'Tab. 1.2-3'!_Ref206733979</vt:lpstr>
      <vt:lpstr>'Tab. 1.2-4'!_Ref206733979</vt:lpstr>
      <vt:lpstr>'Tab. 1.2-5'!_Ref206733979</vt:lpstr>
      <vt:lpstr>'Tab. 1.2-6'!_Ref206733979</vt:lpstr>
      <vt:lpstr>'Tab. 1.4'!_Ref206733979</vt:lpstr>
      <vt:lpstr>'Tab. 1.4-1'!_Ref206733979</vt:lpstr>
      <vt:lpstr>'Tab. 1.4-2'!_Ref206733979</vt:lpstr>
      <vt:lpstr>'Tab. 1.4-3'!_Ref206733979</vt:lpstr>
      <vt:lpstr>'Tab. 1.4-4'!_Ref206733979</vt:lpstr>
      <vt:lpstr>'Tab. 1.4-5'!_Ref206733979</vt:lpstr>
      <vt:lpstr>'Tab. 1.4-6'!_Ref206733979</vt:lpstr>
      <vt:lpstr>'Tab. 1.5'!_Ref206733979</vt:lpstr>
      <vt:lpstr>'Tab. 1.30'!_Ref292622715</vt:lpstr>
      <vt:lpstr>'Tab. 1.13'!_Ref292623539</vt:lpstr>
      <vt:lpstr>'Tab. 1.14'!_Ref292623539</vt:lpstr>
      <vt:lpstr>'Tab. 1.14-1'!_Ref292623539</vt:lpstr>
      <vt:lpstr>'Tab. 1.14-2'!_Ref292623539</vt:lpstr>
      <vt:lpstr>'Tab. 1.14-3'!_Ref292623539</vt:lpstr>
      <vt:lpstr>'Tab. 1.14-4'!_Ref292623539</vt:lpstr>
      <vt:lpstr>'Tab. 1.14-5'!_Ref292623539</vt:lpstr>
      <vt:lpstr>'Tab. 1.14-6'!_Ref292623539</vt:lpstr>
      <vt:lpstr>'Tab. 1.15'!_Ref292623539</vt:lpstr>
      <vt:lpstr>'Tab. 1.16'!_Ref292623539</vt:lpstr>
      <vt:lpstr>'Tab. 1.19'!_Ref292623539</vt:lpstr>
      <vt:lpstr>'Tab. 1.19-1'!_Ref292623539</vt:lpstr>
      <vt:lpstr>'Tab. 1.19-2'!_Ref292623539</vt:lpstr>
      <vt:lpstr>'Tab. 1.19-3'!_Ref292623539</vt:lpstr>
      <vt:lpstr>'Tab. 1.19-4'!_Ref292623539</vt:lpstr>
      <vt:lpstr>'Tab. 1.19-5'!_Ref292623539</vt:lpstr>
      <vt:lpstr>'Tab. 1.19-6'!_Ref292623539</vt:lpstr>
      <vt:lpstr>'Tab. 1.31'!_Ref292623539</vt:lpstr>
      <vt:lpstr>'Tab. 1.31-1'!_Ref292623539</vt:lpstr>
      <vt:lpstr>'Tab. 1.31-2'!_Ref292623539</vt:lpstr>
      <vt:lpstr>'Tab. 1.31-3'!_Ref292623539</vt:lpstr>
      <vt:lpstr>'Tab. 1.31-4'!_Ref292623539</vt:lpstr>
      <vt:lpstr>'Tab. 1.31-5'!_Ref292623539</vt:lpstr>
      <vt:lpstr>'Tab. 1.31-6'!_Ref292623539</vt:lpstr>
    </vt:vector>
  </TitlesOfParts>
  <Company>Fakultaet 12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</dc:creator>
  <cp:lastModifiedBy>Christiane</cp:lastModifiedBy>
  <cp:lastPrinted>2016-08-02T21:20:05Z</cp:lastPrinted>
  <dcterms:created xsi:type="dcterms:W3CDTF">2016-06-11T15:37:10Z</dcterms:created>
  <dcterms:modified xsi:type="dcterms:W3CDTF">2016-10-21T21:06:16Z</dcterms:modified>
</cp:coreProperties>
</file>